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nthèse" sheetId="1" r:id="rId4"/>
    <sheet state="visible" name="E2 Dossier" sheetId="2" r:id="rId5"/>
    <sheet state="visible" name="E2 Oral" sheetId="3" r:id="rId6"/>
    <sheet state="visible" name="E2 PFMP Enfants" sheetId="4" r:id="rId7"/>
    <sheet state="visible" name="E2 PFMP PA" sheetId="5" r:id="rId8"/>
    <sheet state="visible" name="E31" sheetId="6" r:id="rId9"/>
    <sheet state="visible" name="E32" sheetId="7" r:id="rId10"/>
  </sheets>
  <definedNames/>
  <calcPr/>
</workbook>
</file>

<file path=xl/sharedStrings.xml><?xml version="1.0" encoding="utf-8"?>
<sst xmlns="http://schemas.openxmlformats.org/spreadsheetml/2006/main" count="686" uniqueCount="476">
  <si>
    <t>BCP ANIMATION- ENFANCE ET PERSONNES AGEES</t>
  </si>
  <si>
    <t>Synthèse Evaluations Epreuves professionnelles - Contrôle en cours de formation</t>
  </si>
  <si>
    <t>Académie de :</t>
  </si>
  <si>
    <t xml:space="preserve">Session : </t>
  </si>
  <si>
    <t>Nom du candidat</t>
  </si>
  <si>
    <t xml:space="preserve">Etablissement de formation </t>
  </si>
  <si>
    <t>Epreuve E2</t>
  </si>
  <si>
    <t xml:space="preserve">Contribution au fonctionnement de la structure ou du service par la mise en œuvre d’un projet d’animation </t>
  </si>
  <si>
    <t>Coefficient : 8</t>
  </si>
  <si>
    <t>E2 : Dossier /53</t>
  </si>
  <si>
    <t/>
  </si>
  <si>
    <t>E2 : Oral /53</t>
  </si>
  <si>
    <t>E2 : PFMP /54</t>
  </si>
  <si>
    <t>TOTAL /160</t>
  </si>
  <si>
    <t xml:space="preserve">Rq:  pour assurer le report automatique de la note de PFMP,  une seule des deux grilles E2 PFMP doit être renseignée, l'autre doit rester  vierge. </t>
  </si>
  <si>
    <t>Epreuve E3</t>
  </si>
  <si>
    <t>Pratiques professionnelles liées à l'animation</t>
  </si>
  <si>
    <t>Sous-épreuve E31</t>
  </si>
  <si>
    <t>Animation visant le maintien de l’autonomie sociale et le bien être personnel en établissement ou à domicile</t>
  </si>
  <si>
    <t>Coefficient : 4</t>
  </si>
  <si>
    <t>E31 /80</t>
  </si>
  <si>
    <t>Sous-épreuve E32</t>
  </si>
  <si>
    <t>Animation visant l’épanouissement, la socialisation et l’exercice des droits citoyens</t>
  </si>
  <si>
    <t>E32 /80</t>
  </si>
  <si>
    <t>Date :</t>
  </si>
  <si>
    <t>BCP ANIMATION ENFANCE ET PERSONNES AGEES   - CCF</t>
  </si>
  <si>
    <t xml:space="preserve">Epreuve E2 : Contribution au fonctionnement de la structure ou du service par la mise en œuvre d’un projet d’animation </t>
  </si>
  <si>
    <t>Epreuve orale prenant appui sur un dossier</t>
  </si>
  <si>
    <t xml:space="preserve">PARTIE ECRITE : DOSSIER relatif au projet d’animation </t>
  </si>
  <si>
    <t>Compétences évaluées</t>
  </si>
  <si>
    <t>Critères d’évaluation</t>
  </si>
  <si>
    <t>Indicateurs et niveaux de réussite</t>
  </si>
  <si>
    <t>Note</t>
  </si>
  <si>
    <r>
      <rPr>
        <rFont val="Arial"/>
        <color rgb="FF000000"/>
        <sz val="9.0"/>
      </rPr>
      <t xml:space="preserve">Non réussi </t>
    </r>
    <r>
      <rPr>
        <rFont val="Arial"/>
        <color rgb="FFFF0000"/>
        <sz val="9.0"/>
      </rPr>
      <t>10%</t>
    </r>
  </si>
  <si>
    <r>
      <rPr>
        <rFont val="Arial"/>
        <color rgb="FF000000"/>
        <sz val="9.0"/>
      </rPr>
      <t xml:space="preserve">Insuffisamment réussi </t>
    </r>
    <r>
      <rPr>
        <rFont val="Arial"/>
        <color rgb="FFFF0000"/>
        <sz val="9.0"/>
      </rPr>
      <t>35%</t>
    </r>
  </si>
  <si>
    <r>
      <rPr>
        <rFont val="Arial"/>
        <color rgb="FF000000"/>
        <sz val="9.0"/>
      </rPr>
      <t xml:space="preserve">Réussi </t>
    </r>
    <r>
      <rPr>
        <rFont val="Arial"/>
        <color rgb="FFFF0000"/>
        <sz val="9.0"/>
      </rPr>
      <t>70%</t>
    </r>
  </si>
  <si>
    <r>
      <rPr>
        <rFont val="Calibri"/>
        <color rgb="FF000000"/>
        <sz val="11.0"/>
      </rPr>
      <t xml:space="preserve">Bien réussi </t>
    </r>
    <r>
      <rPr>
        <rFont val="Calibri"/>
        <color rgb="FFFF0000"/>
        <sz val="11.0"/>
      </rPr>
      <t>100%</t>
    </r>
  </si>
  <si>
    <t xml:space="preserve">Prendre en compte le contexte d’exercice et le projet de la structure, </t>
  </si>
  <si>
    <t xml:space="preserve">Caractéristiques du milieu professionnel </t>
  </si>
  <si>
    <r>
      <rPr>
        <rFont val="Arial"/>
        <b/>
        <color/>
        <sz val="9.0"/>
      </rPr>
      <t>Ne prend pas en compte</t>
    </r>
    <r>
      <rPr>
        <rFont val="Arial"/>
        <color/>
        <sz val="9.0"/>
      </rPr>
      <t xml:space="preserve"> les caractéristiques du public accueilli, de la structure (dont les axes du projet)</t>
    </r>
  </si>
  <si>
    <r>
      <rPr>
        <rFont val="Arial"/>
        <b/>
        <color/>
        <sz val="9.0"/>
      </rPr>
      <t>Identifie partiellement</t>
    </r>
    <r>
      <rPr>
        <rFont val="Arial"/>
        <color/>
        <sz val="9.0"/>
      </rPr>
      <t xml:space="preserve"> les caractéristiques du public accueilli, de la structure (dont les axes du projet), du contexte d’exercice </t>
    </r>
  </si>
  <si>
    <r>
      <rPr>
        <rFont val="Arial"/>
        <b/>
        <color/>
        <sz val="9.0"/>
      </rPr>
      <t>Prend en compte la majorité</t>
    </r>
    <r>
      <rPr>
        <rFont val="Arial"/>
        <color/>
        <sz val="9.0"/>
      </rPr>
      <t xml:space="preserve"> des caractéristiques du public accueilli, de la structure (dont les axes du projet), du contexte d’exercice </t>
    </r>
  </si>
  <si>
    <r>
      <rPr>
        <rFont val="Arial"/>
        <b/>
        <color/>
        <sz val="9.0"/>
      </rPr>
      <t>Prend en compte et analyse</t>
    </r>
    <r>
      <rPr>
        <rFont val="Arial"/>
        <color/>
        <sz val="9.0"/>
      </rPr>
      <t xml:space="preserve"> avec rigueur les caractéristiques du public accueilli, de la structure (dont les axes du projet), du contexte d’exercice</t>
    </r>
  </si>
  <si>
    <t xml:space="preserve">Barème :4 points </t>
  </si>
  <si>
    <t xml:space="preserve">Place et rôle des acteurs </t>
  </si>
  <si>
    <r>
      <rPr>
        <rFont val="Arial"/>
        <b/>
        <color/>
        <sz val="9.0"/>
      </rPr>
      <t>N’identifie pas</t>
    </r>
    <r>
      <rPr>
        <rFont val="Arial"/>
        <color/>
        <sz val="9.0"/>
      </rPr>
      <t xml:space="preserve"> la place et le rôle des acteurs</t>
    </r>
  </si>
  <si>
    <r>
      <rPr>
        <rFont val="Arial"/>
        <b/>
        <color/>
        <sz val="9.0"/>
      </rPr>
      <t>Repère de manière incomplète</t>
    </r>
    <r>
      <rPr>
        <rFont val="Arial"/>
        <color/>
        <sz val="9.0"/>
      </rPr>
      <t xml:space="preserve"> la place et les rôles des acteurs</t>
    </r>
  </si>
  <si>
    <r>
      <rPr>
        <rFont val="Arial"/>
        <b/>
        <color/>
        <sz val="9.0"/>
      </rPr>
      <t>Identifie</t>
    </r>
    <r>
      <rPr>
        <rFont val="Arial"/>
        <color/>
        <sz val="9.0"/>
      </rPr>
      <t xml:space="preserve"> la place et les rôles des acteurs</t>
    </r>
  </si>
  <si>
    <r>
      <rPr>
        <rFont val="Arial"/>
        <b/>
        <color/>
        <sz val="9.0"/>
      </rPr>
      <t>Analyse avec justesse</t>
    </r>
    <r>
      <rPr>
        <rFont val="Arial"/>
        <color/>
        <sz val="9.0"/>
      </rPr>
      <t xml:space="preserve"> la place et les rôles des acteurs</t>
    </r>
  </si>
  <si>
    <t>Barème : 3 points</t>
  </si>
  <si>
    <t>Positionnement de l'animateur dans le cadre du travail assuré</t>
  </si>
  <si>
    <r>
      <rPr>
        <rFont val="Arial"/>
        <b/>
        <color/>
        <sz val="9.0"/>
      </rPr>
      <t>Ne respecte pas</t>
    </r>
    <r>
      <rPr>
        <rFont val="Arial"/>
        <color/>
        <sz val="9.0"/>
      </rPr>
      <t xml:space="preserve"> les rôles des différents acteurs </t>
    </r>
  </si>
  <si>
    <r>
      <rPr>
        <rFont val="Arial"/>
        <b/>
        <color/>
        <sz val="9.0"/>
      </rPr>
      <t xml:space="preserve">Respecte </t>
    </r>
    <r>
      <rPr>
        <rFont val="Arial"/>
        <color/>
        <sz val="9.0"/>
      </rPr>
      <t xml:space="preserve">les rôles des différents acteurs </t>
    </r>
  </si>
  <si>
    <r>
      <rPr>
        <rFont val="Arial"/>
        <color/>
        <sz val="9.0"/>
      </rPr>
      <t xml:space="preserve"> </t>
    </r>
    <r>
      <rPr>
        <rFont val="Arial"/>
        <b/>
        <color/>
        <sz val="9.0"/>
      </rPr>
      <t>Respecte les rôles</t>
    </r>
    <r>
      <rPr>
        <rFont val="Arial"/>
        <color/>
        <sz val="9.0"/>
      </rPr>
      <t xml:space="preserve"> des différents acteurs présents dans la structure et </t>
    </r>
    <r>
      <rPr>
        <rFont val="Arial"/>
        <b/>
        <color/>
        <sz val="9.0"/>
      </rPr>
      <t xml:space="preserve">contribue au travail d'équipe </t>
    </r>
  </si>
  <si>
    <r>
      <rPr>
        <rFont val="Arial"/>
        <b/>
        <color/>
        <sz val="9.0"/>
      </rPr>
      <t xml:space="preserve">Sait agir, réagir et proposer </t>
    </r>
    <r>
      <rPr>
        <rFont val="Arial"/>
        <color/>
        <sz val="9.0"/>
      </rPr>
      <t>en fonction des situations rencontrées dans la structure et au sein de l'équipe</t>
    </r>
  </si>
  <si>
    <t>Concevoir et réaliser un projet d’animation</t>
  </si>
  <si>
    <t>Eléments de la démarche de projet</t>
  </si>
  <si>
    <r>
      <rPr>
        <rFont val="Arial"/>
        <color/>
        <sz val="9.0"/>
      </rPr>
      <t xml:space="preserve">Construit un projet </t>
    </r>
    <r>
      <rPr>
        <rFont val="Arial"/>
        <b/>
        <color/>
        <sz val="9.0"/>
      </rPr>
      <t>sans méthodologie</t>
    </r>
    <r>
      <rPr>
        <rFont val="Arial"/>
        <color/>
        <sz val="9.0"/>
      </rPr>
      <t xml:space="preserve"> </t>
    </r>
  </si>
  <si>
    <r>
      <rPr>
        <rFont val="Arial"/>
        <color/>
        <sz val="9.0"/>
      </rPr>
      <t xml:space="preserve">Construit un projet avec </t>
    </r>
    <r>
      <rPr>
        <rFont val="Arial"/>
        <b/>
        <color/>
        <sz val="9.0"/>
      </rPr>
      <t>une méthodologie incomplète</t>
    </r>
    <r>
      <rPr>
        <rFont val="Arial"/>
        <color/>
        <sz val="9.0"/>
      </rPr>
      <t xml:space="preserve"> et propose un projet peu réaliste ou inadapté aux attentes, besoins des publics</t>
    </r>
  </si>
  <si>
    <r>
      <rPr>
        <rFont val="Arial"/>
        <color/>
        <sz val="9.0"/>
      </rPr>
      <t xml:space="preserve">Construit un projet avec </t>
    </r>
    <r>
      <rPr>
        <rFont val="Arial"/>
        <b/>
        <color/>
        <sz val="9.0"/>
      </rPr>
      <t xml:space="preserve">méthodologie et des objectifs </t>
    </r>
    <r>
      <rPr>
        <rFont val="Arial"/>
        <color/>
        <sz val="9.0"/>
      </rPr>
      <t>en lien avec les attentes, besoins des publics et caractéristiques du milieu professionnel</t>
    </r>
  </si>
  <si>
    <r>
      <rPr>
        <rFont val="Arial"/>
        <color/>
        <sz val="9.0"/>
      </rPr>
      <t xml:space="preserve">Construit avec </t>
    </r>
    <r>
      <rPr>
        <rFont val="Arial"/>
        <b/>
        <color/>
        <sz val="9.0"/>
      </rPr>
      <t>une méthodologie rigoureuse</t>
    </r>
    <r>
      <rPr>
        <rFont val="Arial"/>
        <color/>
        <sz val="9.0"/>
      </rPr>
      <t xml:space="preserve">, un projet d’animation avec des objectifs clairs et pertinents en cohérence avec les attentes et besoins des publics, les objectifs de la structure et aux caractéristiques du milieu </t>
    </r>
  </si>
  <si>
    <t xml:space="preserve">Barème :12 points </t>
  </si>
  <si>
    <t xml:space="preserve">Projet mis en œuvre et réalisé selon les principes de son élaboration </t>
  </si>
  <si>
    <r>
      <rPr>
        <rFont val="Arial"/>
        <b/>
        <color/>
        <sz val="9.0"/>
      </rPr>
      <t xml:space="preserve">N’atteint pas les objectifs </t>
    </r>
    <r>
      <rPr>
        <rFont val="Arial"/>
        <color/>
        <sz val="9.0"/>
      </rPr>
      <t xml:space="preserve">
définis au départ, projet non  réalisé</t>
    </r>
  </si>
  <si>
    <r>
      <rPr>
        <rFont val="Arial"/>
        <b/>
        <color/>
        <sz val="9.0"/>
      </rPr>
      <t>Atteint en partie les objectifs</t>
    </r>
    <r>
      <rPr>
        <rFont val="Arial"/>
        <color/>
        <sz val="9.0"/>
      </rPr>
      <t xml:space="preserve"> définis au départ, projet incomplètement réalisé</t>
    </r>
  </si>
  <si>
    <r>
      <rPr>
        <rFont val="Arial"/>
        <color/>
        <sz val="9.0"/>
      </rPr>
      <t xml:space="preserve">Réalise le projet et </t>
    </r>
    <r>
      <rPr>
        <rFont val="Arial"/>
        <b/>
        <color/>
        <sz val="9.0"/>
      </rPr>
      <t>a atteint la majorité des objectifs</t>
    </r>
    <r>
      <rPr>
        <rFont val="Arial"/>
        <color/>
        <sz val="9.0"/>
      </rPr>
      <t xml:space="preserve"> définis au départ</t>
    </r>
  </si>
  <si>
    <r>
      <rPr>
        <rFont val="Arial"/>
        <b/>
        <color/>
        <sz val="9.0"/>
      </rPr>
      <t>A atteint tous les objectifs</t>
    </r>
    <r>
      <rPr>
        <rFont val="Arial"/>
        <color/>
        <sz val="9.0"/>
      </rPr>
      <t xml:space="preserve"> définis au départ tout en adaptant les actions au public et aux aléas </t>
    </r>
  </si>
  <si>
    <t xml:space="preserve">Barème :8 points </t>
  </si>
  <si>
    <t>Démarche et outils d’évaluation</t>
  </si>
  <si>
    <r>
      <rPr>
        <rFont val="Arial"/>
        <b/>
        <color/>
        <sz val="9.0"/>
      </rPr>
      <t>N’utilise pas d’outils d’évaluation</t>
    </r>
    <r>
      <rPr>
        <rFont val="Arial"/>
        <color/>
        <sz val="9.0"/>
      </rPr>
      <t xml:space="preserve"> ou </t>
    </r>
    <r>
      <rPr>
        <rFont val="Arial"/>
        <b/>
        <color/>
        <sz val="9.0"/>
      </rPr>
      <t>ne les maîtrise pas</t>
    </r>
  </si>
  <si>
    <r>
      <rPr>
        <rFont val="Arial"/>
        <b/>
        <color/>
        <sz val="9.0"/>
      </rPr>
      <t xml:space="preserve">Mobilise partiellement </t>
    </r>
    <r>
      <rPr>
        <rFont val="Arial"/>
        <color/>
        <sz val="9.0"/>
      </rPr>
      <t>quelques outils d’évaluation</t>
    </r>
  </si>
  <si>
    <r>
      <rPr>
        <rFont val="Arial"/>
        <b/>
        <color/>
        <sz val="9.0"/>
      </rPr>
      <t xml:space="preserve">Choisit </t>
    </r>
    <r>
      <rPr>
        <rFont val="Arial"/>
        <color/>
        <sz val="9.0"/>
      </rPr>
      <t xml:space="preserve">les outils d’évaluation </t>
    </r>
    <r>
      <rPr>
        <rFont val="Arial"/>
        <b/>
        <color/>
        <sz val="9.0"/>
      </rPr>
      <t>adaptés</t>
    </r>
  </si>
  <si>
    <r>
      <rPr>
        <rFont val="Arial"/>
        <b/>
        <color/>
        <sz val="9.0"/>
      </rPr>
      <t>Adapte et/ou élabore</t>
    </r>
    <r>
      <rPr>
        <rFont val="Arial"/>
        <color/>
        <sz val="9.0"/>
      </rPr>
      <t xml:space="preserve"> des outils d’évaluation opérationnels tout au long des étapes du projet</t>
    </r>
  </si>
  <si>
    <t xml:space="preserve">Barème :6 points </t>
  </si>
  <si>
    <t xml:space="preserve">Mettre en œuvre une communication professionnelle au sein de la structure et en direction des acteurs </t>
  </si>
  <si>
    <t>Efficacité de la communication écrite</t>
  </si>
  <si>
    <r>
      <rPr>
        <rFont val="Arial"/>
        <color/>
        <sz val="9.0"/>
      </rPr>
      <t>Rédige le projet d’animation d</t>
    </r>
    <r>
      <rPr>
        <rFont val="Arial"/>
        <b/>
        <color/>
        <sz val="9.0"/>
      </rPr>
      <t xml:space="preserve">e façon inappropriée et inefficace </t>
    </r>
  </si>
  <si>
    <r>
      <rPr>
        <rFont val="Arial"/>
        <color/>
        <sz val="9.0"/>
      </rPr>
      <t xml:space="preserve">Rédige le projet d’animation de </t>
    </r>
    <r>
      <rPr>
        <rFont val="Arial"/>
        <b/>
        <color/>
        <sz val="9.0"/>
      </rPr>
      <t xml:space="preserve">manière peu structurée </t>
    </r>
    <r>
      <rPr>
        <rFont val="Arial"/>
        <color/>
        <sz val="9.0"/>
      </rPr>
      <t xml:space="preserve">
Propose dans le cadre du projet d’animation, des supports de communication </t>
    </r>
    <r>
      <rPr>
        <rFont val="Arial"/>
        <b/>
        <color/>
        <sz val="9.0"/>
      </rPr>
      <t>peu pertinents</t>
    </r>
  </si>
  <si>
    <r>
      <rPr>
        <rFont val="Arial"/>
        <color/>
        <sz val="9.0"/>
      </rPr>
      <t xml:space="preserve">Rédige le projet d’animation </t>
    </r>
    <r>
      <rPr>
        <rFont val="Arial"/>
        <b/>
        <color/>
        <sz val="9.0"/>
      </rPr>
      <t>avec rigueur</t>
    </r>
    <r>
      <rPr>
        <rFont val="Arial"/>
        <color/>
        <sz val="9.0"/>
      </rPr>
      <t xml:space="preserve">
Propose dans le cadre du projet d’animation des supports de communication </t>
    </r>
    <r>
      <rPr>
        <rFont val="Arial"/>
        <b/>
        <color/>
        <sz val="9.0"/>
      </rPr>
      <t>variés</t>
    </r>
  </si>
  <si>
    <r>
      <rPr>
        <rFont val="Arial"/>
        <b/>
        <color/>
        <sz val="9.0"/>
      </rPr>
      <t>Fait preuve de qualités rédactionnelles</t>
    </r>
    <r>
      <rPr>
        <rFont val="Arial"/>
        <color/>
        <sz val="9.0"/>
      </rPr>
      <t xml:space="preserve"> pour le projet d’animation 
Elabore personnellement dans le cadre du projet d’animation des supports de communication </t>
    </r>
    <r>
      <rPr>
        <rFont val="Arial"/>
        <b/>
        <color/>
        <sz val="9.0"/>
      </rPr>
      <t>pertinents, variés et opérationnels</t>
    </r>
  </si>
  <si>
    <t xml:space="preserve">Barème :3 points </t>
  </si>
  <si>
    <t>Techniques de communication adaptées aux situations professionnelles et aux différents publics</t>
  </si>
  <si>
    <r>
      <rPr>
        <rFont val="Arial"/>
        <b/>
        <color/>
        <sz val="9.0"/>
      </rPr>
      <t>Ne rend pas compte</t>
    </r>
    <r>
      <rPr>
        <rFont val="Arial"/>
        <color/>
        <sz val="9.0"/>
      </rPr>
      <t xml:space="preserve"> des échanges avec les différents acteurs </t>
    </r>
  </si>
  <si>
    <r>
      <rPr>
        <rFont val="Arial"/>
        <color/>
        <sz val="9.0"/>
      </rPr>
      <t xml:space="preserve">Ne rend </t>
    </r>
    <r>
      <rPr>
        <rFont val="Arial"/>
        <b/>
        <color/>
        <sz val="9.0"/>
      </rPr>
      <t xml:space="preserve">pas suffisamment compte </t>
    </r>
    <r>
      <rPr>
        <rFont val="Arial"/>
        <color/>
        <sz val="9.0"/>
      </rPr>
      <t xml:space="preserve">des échanges avec les différents acteurs </t>
    </r>
  </si>
  <si>
    <r>
      <rPr>
        <rFont val="Arial"/>
        <color/>
        <sz val="9.0"/>
      </rPr>
      <t xml:space="preserve">Rend compte </t>
    </r>
    <r>
      <rPr>
        <rFont val="Arial"/>
        <b/>
        <color/>
        <sz val="9.0"/>
      </rPr>
      <t>de sa contribution dans les échanges</t>
    </r>
    <r>
      <rPr>
        <rFont val="Arial"/>
        <color/>
        <sz val="9.0"/>
      </rPr>
      <t xml:space="preserve"> avec les différents acteurs</t>
    </r>
  </si>
  <si>
    <r>
      <rPr>
        <rFont val="Arial"/>
        <color/>
        <sz val="9.0"/>
      </rPr>
      <t xml:space="preserve">Rend compte </t>
    </r>
    <r>
      <rPr>
        <rFont val="Arial"/>
        <b/>
        <color/>
        <sz val="9.0"/>
      </rPr>
      <t>de ses initiatives favorisant les échanges</t>
    </r>
    <r>
      <rPr>
        <rFont val="Arial"/>
        <color/>
        <sz val="9.0"/>
      </rPr>
      <t xml:space="preserve"> entre les différents acteurs </t>
    </r>
  </si>
  <si>
    <t xml:space="preserve">Pertinence et fiabilité de la sélection des informations </t>
  </si>
  <si>
    <r>
      <rPr>
        <rFont val="Arial"/>
        <b/>
        <color rgb="FF000000"/>
        <sz val="9.0"/>
      </rPr>
      <t>N’utilise pas d’informations</t>
    </r>
    <r>
      <rPr>
        <rFont val="Arial"/>
        <color rgb="FF000000"/>
        <sz val="9.0"/>
      </rPr>
      <t xml:space="preserve"> relatives au public accueilli, à la structure, au contexte d’exercice </t>
    </r>
  </si>
  <si>
    <r>
      <rPr>
        <rFont val="Arial"/>
        <color rgb="FF000000"/>
        <sz val="9.0"/>
      </rPr>
      <t xml:space="preserve">Utilise </t>
    </r>
    <r>
      <rPr>
        <rFont val="Arial"/>
        <b/>
        <color rgb="FF000000"/>
        <sz val="9.0"/>
      </rPr>
      <t>partiellement des informations</t>
    </r>
    <r>
      <rPr>
        <rFont val="Arial"/>
        <color rgb="FF000000"/>
        <sz val="9.0"/>
      </rPr>
      <t xml:space="preserve"> fiables (relatives au public accueilli, à la structure, au contexte d’exercice)</t>
    </r>
  </si>
  <si>
    <r>
      <rPr>
        <rFont val="Arial"/>
        <b/>
        <color rgb="FF000000"/>
        <sz val="9.0"/>
      </rPr>
      <t>Sélectionne des informations fiables</t>
    </r>
    <r>
      <rPr>
        <rFont val="Arial"/>
        <color rgb="FF000000"/>
        <sz val="9.0"/>
      </rPr>
      <t xml:space="preserve"> (relatives au public accueilli, à la structure, au contexte d’exercice)</t>
    </r>
  </si>
  <si>
    <r>
      <rPr>
        <rFont val="Arial"/>
        <b/>
        <color rgb="FF000000"/>
        <sz val="9.0"/>
      </rPr>
      <t>Produit des informations fiables et pertinentes (</t>
    </r>
    <r>
      <rPr>
        <rFont val="Arial"/>
        <color rgb="FF000000"/>
        <sz val="9.0"/>
      </rPr>
      <t>relatives au public accueilli, à la structure, au contexte d’exercice)</t>
    </r>
  </si>
  <si>
    <t xml:space="preserve">Barème :2 points </t>
  </si>
  <si>
    <t xml:space="preserve">Respecter les critères de conformité du dossier </t>
  </si>
  <si>
    <t xml:space="preserve">Une dizaine de pages hors annexes 
Présentation du projet d’animation, de sa conception à son évaluation </t>
  </si>
  <si>
    <r>
      <rPr>
        <rFont val="Arial"/>
        <b/>
        <color/>
        <sz val="9.0"/>
      </rPr>
      <t>Ne respecte pas</t>
    </r>
    <r>
      <rPr>
        <rFont val="Arial"/>
        <color/>
        <sz val="9.0"/>
      </rPr>
      <t xml:space="preserve"> les critères de conformité du dossier</t>
    </r>
  </si>
  <si>
    <r>
      <rPr>
        <rFont val="Arial"/>
        <b/>
        <color/>
        <sz val="9.0"/>
      </rPr>
      <t>Respecte   partiellement</t>
    </r>
    <r>
      <rPr>
        <rFont val="Arial"/>
        <color/>
        <sz val="9.0"/>
      </rPr>
      <t xml:space="preserve"> les critères de conformité du dossier</t>
    </r>
  </si>
  <si>
    <r>
      <rPr>
        <rFont val="Arial"/>
        <color/>
        <sz val="9.0"/>
      </rPr>
      <t xml:space="preserve">Respecte  </t>
    </r>
    <r>
      <rPr>
        <rFont val="Arial"/>
        <b/>
        <color/>
        <sz val="9.0"/>
      </rPr>
      <t>la majorité  des critères</t>
    </r>
    <r>
      <rPr>
        <rFont val="Arial"/>
        <color/>
        <sz val="9.0"/>
      </rPr>
      <t xml:space="preserve"> de conformité du dossier</t>
    </r>
  </si>
  <si>
    <r>
      <rPr>
        <rFont val="Arial"/>
        <color/>
        <sz val="9.0"/>
      </rPr>
      <t xml:space="preserve">Respecte </t>
    </r>
    <r>
      <rPr>
        <rFont val="Arial"/>
        <b/>
        <color/>
        <sz val="9.0"/>
      </rPr>
      <t xml:space="preserve">tous les critères </t>
    </r>
    <r>
      <rPr>
        <rFont val="Arial"/>
        <color/>
        <sz val="9.0"/>
      </rPr>
      <t>de conformité du dossier</t>
    </r>
  </si>
  <si>
    <t>Barème :5 points</t>
  </si>
  <si>
    <t xml:space="preserve">NOTE CALCULEE AUTOMATIQUEMENT ( Indicative)    </t>
  </si>
  <si>
    <t>/ 53</t>
  </si>
  <si>
    <t>NOTE PROPOSEE PAR LE JURY</t>
  </si>
  <si>
    <t xml:space="preserve">Noms et prénoms des évaluateurs </t>
  </si>
  <si>
    <t xml:space="preserve">Fonctions </t>
  </si>
  <si>
    <t>Bilan et appréciations (justifier toute note inférieure à 10/20)</t>
  </si>
  <si>
    <t>PARTIE ORALE : Exposé et entretien autour du projet d’animation</t>
  </si>
  <si>
    <r>
      <rPr>
        <rFont val="Arial"/>
        <color rgb="FF000000"/>
        <sz val="9.0"/>
      </rPr>
      <t xml:space="preserve">Non réussi </t>
    </r>
    <r>
      <rPr>
        <rFont val="Arial"/>
        <color rgb="FFFF0000"/>
        <sz val="9.0"/>
      </rPr>
      <t>10%</t>
    </r>
  </si>
  <si>
    <r>
      <rPr>
        <rFont val="Arial"/>
        <color rgb="FF000000"/>
        <sz val="9.0"/>
      </rPr>
      <t xml:space="preserve">Insuffisamment réussi </t>
    </r>
    <r>
      <rPr>
        <rFont val="Arial"/>
        <color rgb="FFFF0000"/>
        <sz val="9.0"/>
      </rPr>
      <t>35%</t>
    </r>
  </si>
  <si>
    <r>
      <rPr>
        <rFont val="Arial"/>
        <color rgb="FF000000"/>
        <sz val="9.0"/>
      </rPr>
      <t xml:space="preserve">Réussi </t>
    </r>
    <r>
      <rPr>
        <rFont val="Arial"/>
        <color rgb="FFFF0000"/>
        <sz val="9.0"/>
      </rPr>
      <t>70%</t>
    </r>
  </si>
  <si>
    <r>
      <rPr>
        <rFont val="Calibri"/>
        <color rgb="FF000000"/>
        <sz val="11.0"/>
      </rPr>
      <t xml:space="preserve">Bien réussi </t>
    </r>
    <r>
      <rPr>
        <rFont val="Calibri"/>
        <color rgb="FFFF0000"/>
        <sz val="11.0"/>
      </rPr>
      <t>100%</t>
    </r>
  </si>
  <si>
    <t>Présenter un projet d’animation en prenant appui sur un support de communication</t>
  </si>
  <si>
    <t>Support de communication de l’exposé 
Structuration de l’exposé (contexte d’exercice professionnel, démarche méthodologique, planification, mise en évidence des points essentiels …)</t>
  </si>
  <si>
    <r>
      <rPr>
        <rFont val="Arial"/>
        <b/>
        <color/>
        <sz val="9.0"/>
      </rPr>
      <t>Ne respecte pas la structuration</t>
    </r>
    <r>
      <rPr>
        <rFont val="Arial"/>
        <color/>
        <sz val="9.0"/>
      </rPr>
      <t xml:space="preserve"> de l’exposé ni le support de communication</t>
    </r>
  </si>
  <si>
    <r>
      <rPr>
        <rFont val="Arial"/>
        <color/>
        <sz val="9.0"/>
      </rPr>
      <t xml:space="preserve">Respecte </t>
    </r>
    <r>
      <rPr>
        <rFont val="Arial"/>
        <b/>
        <color/>
        <sz val="9.0"/>
      </rPr>
      <t>partiellement la structuration</t>
    </r>
    <r>
      <rPr>
        <rFont val="Arial"/>
        <color/>
        <sz val="9.0"/>
      </rPr>
      <t xml:space="preserve"> de l’exposé et le support de communication</t>
    </r>
  </si>
  <si>
    <r>
      <rPr>
        <rFont val="Arial"/>
        <color/>
        <sz val="9.0"/>
      </rPr>
      <t>Propose un support de communication et u</t>
    </r>
    <r>
      <rPr>
        <rFont val="Arial"/>
        <b/>
        <color/>
        <sz val="9.0"/>
      </rPr>
      <t xml:space="preserve">ne structuration d’exposé adaptés aux attendus </t>
    </r>
  </si>
  <si>
    <r>
      <rPr>
        <rFont val="Arial"/>
        <color/>
        <sz val="9.0"/>
      </rPr>
      <t xml:space="preserve">Produit un support de communication </t>
    </r>
    <r>
      <rPr>
        <rFont val="Arial"/>
        <b/>
        <color/>
        <sz val="9.0"/>
      </rPr>
      <t xml:space="preserve">pertinent </t>
    </r>
    <r>
      <rPr>
        <rFont val="Arial"/>
        <color/>
        <sz val="9.0"/>
      </rPr>
      <t xml:space="preserve">et une structuration de l’exposé </t>
    </r>
    <r>
      <rPr>
        <rFont val="Arial"/>
        <b/>
        <color/>
        <sz val="9.0"/>
      </rPr>
      <t xml:space="preserve">de qualité </t>
    </r>
  </si>
  <si>
    <t>Barème :11 points</t>
  </si>
  <si>
    <t>Respect du temps imparti 
Clarté de l’expression
Utilisation d’un vocabulaire professionnel 
Aptitude à se dégager de ses notes 
Dynamisme, ton, conviction</t>
  </si>
  <si>
    <r>
      <rPr>
        <rFont val="Arial"/>
        <b/>
        <color/>
        <sz val="9.0"/>
      </rPr>
      <t>Ne respecte pas</t>
    </r>
    <r>
      <rPr>
        <rFont val="Arial"/>
        <color/>
        <sz val="9.0"/>
      </rPr>
      <t xml:space="preserve"> les attendus de l’exposé </t>
    </r>
  </si>
  <si>
    <r>
      <rPr>
        <rFont val="Arial"/>
        <b/>
        <color/>
        <sz val="9.0"/>
      </rPr>
      <t>Respecte   partiellement</t>
    </r>
    <r>
      <rPr>
        <rFont val="Arial"/>
        <color/>
        <sz val="9.0"/>
      </rPr>
      <t xml:space="preserve"> les attendus de l’exposé</t>
    </r>
  </si>
  <si>
    <r>
      <rPr>
        <rFont val="Arial"/>
        <color/>
        <sz val="9.0"/>
      </rPr>
      <t>Respecte</t>
    </r>
    <r>
      <rPr>
        <rFont val="Arial"/>
        <b/>
        <color/>
        <sz val="9.0"/>
      </rPr>
      <t xml:space="preserve"> la majorité des attendus </t>
    </r>
    <r>
      <rPr>
        <rFont val="Arial"/>
        <color/>
        <sz val="9.0"/>
      </rPr>
      <t>de l’exposé</t>
    </r>
  </si>
  <si>
    <r>
      <rPr>
        <rFont val="Arial"/>
        <color/>
        <sz val="9.0"/>
      </rPr>
      <t>Respecte  t</t>
    </r>
    <r>
      <rPr>
        <rFont val="Arial"/>
        <b/>
        <color/>
        <sz val="9.0"/>
      </rPr>
      <t>ous  les attendus</t>
    </r>
    <r>
      <rPr>
        <rFont val="Arial"/>
        <color/>
        <sz val="9.0"/>
      </rPr>
      <t xml:space="preserve"> de l’exposé</t>
    </r>
  </si>
  <si>
    <t>Barème : 7 points</t>
  </si>
  <si>
    <t xml:space="preserve">Justifier et approfondir les éléments constitutifs du projet d’animation </t>
  </si>
  <si>
    <t>Maîtrise des savoirs associés en lien avec le projet d’animation conduit : 
Connaissances en sciences médico-sociales : connaissance des milieux professionnels et des publics, compréhension des faits sociétaux et phénomènes sociaux dont éducation, co-éducation et rôles sociaux… 
Cadre règlementaire et organisationnel de l’activité de travail : cadre juridique de l’activité de travail, organisation du fonctionnement des structures et des services, droit et communication, cadre déontologique…</t>
  </si>
  <si>
    <r>
      <rPr>
        <rFont val="Arial"/>
        <b/>
        <color/>
        <sz val="9.0"/>
      </rPr>
      <t>Ne maîtrise pas les savoirs</t>
    </r>
    <r>
      <rPr>
        <rFont val="Arial"/>
        <color/>
        <sz val="9.0"/>
      </rPr>
      <t xml:space="preserve"> associés en lien avec le projet d’animation</t>
    </r>
  </si>
  <si>
    <r>
      <rPr>
        <rFont val="Arial"/>
        <color/>
        <sz val="9.0"/>
      </rPr>
      <t>Montre d</t>
    </r>
    <r>
      <rPr>
        <rFont val="Arial"/>
        <b/>
        <color/>
        <sz val="9.0"/>
      </rPr>
      <t xml:space="preserve">es lacunes ou commet des erreurs </t>
    </r>
    <r>
      <rPr>
        <rFont val="Arial"/>
        <color/>
        <sz val="9.0"/>
      </rPr>
      <t>sur les savoirs associés en lien avec le projet d’animation</t>
    </r>
  </si>
  <si>
    <r>
      <rPr>
        <rFont val="Arial"/>
        <color/>
        <sz val="9.0"/>
      </rPr>
      <t xml:space="preserve">Mobilise </t>
    </r>
    <r>
      <rPr>
        <rFont val="Arial"/>
        <b/>
        <color/>
        <sz val="9.0"/>
      </rPr>
      <t xml:space="preserve">la majorité des savoirs </t>
    </r>
    <r>
      <rPr>
        <rFont val="Arial"/>
        <color/>
        <sz val="9.0"/>
      </rPr>
      <t>associés en lien avec le projet d’animation </t>
    </r>
  </si>
  <si>
    <r>
      <rPr>
        <rFont val="Arial"/>
        <color/>
        <sz val="9.0"/>
      </rPr>
      <t xml:space="preserve">Propose des </t>
    </r>
    <r>
      <rPr>
        <rFont val="Arial"/>
        <b/>
        <color/>
        <sz val="9.0"/>
      </rPr>
      <t>réponses pertinentes argumentées et précises</t>
    </r>
    <r>
      <rPr>
        <rFont val="Arial"/>
        <color/>
        <sz val="9.0"/>
      </rPr>
      <t xml:space="preserve"> en lien avec le projet d’animation</t>
    </r>
  </si>
  <si>
    <t xml:space="preserve">Barème :10 points </t>
  </si>
  <si>
    <t>Maîtrise des techniques professionnelles en lien avec le projet conduit : méthodologie d’intervention en animation dont animateur et travail d’équipe, outils de communication professionnelle en animation, techniques d’animation d’un groupe..</t>
  </si>
  <si>
    <t>Ne met pas en œuvre de techniques d’animation adaptées aux situations professionnelles</t>
  </si>
  <si>
    <t>Mobilise quelques techniques d’animation adaptées aux situations professionnelles</t>
  </si>
  <si>
    <t>Met en œuvre plusieurs techniques d’animation adaptées aux situations professionnelles</t>
  </si>
  <si>
    <t>Maîtrise différentes techniques d’animation en fonction des situations professionnelles</t>
  </si>
  <si>
    <t>Justification et approfondissement des éléments présentés dans le dossier et à l’oral notamment la démarche méthodologique choisie et la planification du travail</t>
  </si>
  <si>
    <r>
      <rPr>
        <rFont val="Arial"/>
        <b/>
        <color/>
        <sz val="9.0"/>
      </rPr>
      <t>Ne formule pas d’argumentation</t>
    </r>
    <r>
      <rPr>
        <rFont val="Arial"/>
        <color/>
        <sz val="9.0"/>
      </rPr>
      <t xml:space="preserve"> sur les  éléments présentés dans le dossier et l’exposé</t>
    </r>
  </si>
  <si>
    <r>
      <rPr>
        <rFont val="Arial"/>
        <color/>
        <sz val="9.0"/>
      </rPr>
      <t xml:space="preserve">Formule </t>
    </r>
    <r>
      <rPr>
        <rFont val="Arial"/>
        <b/>
        <color/>
        <sz val="9.0"/>
      </rPr>
      <t>quelques argumentations</t>
    </r>
    <r>
      <rPr>
        <rFont val="Arial"/>
        <color/>
        <sz val="9.0"/>
      </rPr>
      <t xml:space="preserve"> sur les éléments présentés dans le dossier et l’exposé</t>
    </r>
  </si>
  <si>
    <r>
      <rPr>
        <rFont val="Arial"/>
        <b/>
        <color/>
        <sz val="9.0"/>
      </rPr>
      <t>Argumente convenablement</t>
    </r>
    <r>
      <rPr>
        <rFont val="Arial"/>
        <color/>
        <sz val="9.0"/>
      </rPr>
      <t xml:space="preserve"> les éléments présentés dans le dossier et l’exposé</t>
    </r>
  </si>
  <si>
    <r>
      <rPr>
        <rFont val="Arial"/>
        <color/>
        <sz val="9.0"/>
      </rPr>
      <t>Propose</t>
    </r>
    <r>
      <rPr>
        <rFont val="Arial"/>
        <b/>
        <color/>
        <sz val="9.0"/>
      </rPr>
      <t xml:space="preserve"> une argumentation riche et de qualité,</t>
    </r>
    <r>
      <rPr>
        <rFont val="Arial"/>
        <color/>
        <sz val="9.0"/>
      </rPr>
      <t xml:space="preserve"> des éléments présentés dans le dossier et l’exposé</t>
    </r>
  </si>
  <si>
    <t xml:space="preserve">Barème :7 points </t>
  </si>
  <si>
    <t xml:space="preserve">Qualité d’écoute et aptitude au dialogue 
Utilisation d’un vocabulaire professionnel 
Réactivité, dynamisme, conviction. </t>
  </si>
  <si>
    <r>
      <rPr>
        <rFont val="Arial"/>
        <b/>
        <color/>
        <sz val="9.0"/>
      </rPr>
      <t>Ne respecte pas</t>
    </r>
    <r>
      <rPr>
        <rFont val="Arial"/>
        <color/>
        <sz val="9.0"/>
      </rPr>
      <t xml:space="preserve"> les attendus de l’entretien</t>
    </r>
  </si>
  <si>
    <r>
      <rPr>
        <rFont val="Arial"/>
        <color/>
        <sz val="9.0"/>
      </rPr>
      <t xml:space="preserve">Respecte   </t>
    </r>
    <r>
      <rPr>
        <rFont val="Arial"/>
        <b/>
        <color/>
        <sz val="9.0"/>
      </rPr>
      <t xml:space="preserve">partiellement les attendus </t>
    </r>
    <r>
      <rPr>
        <rFont val="Arial"/>
        <color/>
        <sz val="9.0"/>
      </rPr>
      <t>de l’entretien</t>
    </r>
  </si>
  <si>
    <r>
      <rPr>
        <rFont val="Arial"/>
        <color/>
        <sz val="9.0"/>
      </rPr>
      <t xml:space="preserve">Respecte  </t>
    </r>
    <r>
      <rPr>
        <rFont val="Arial"/>
        <b/>
        <color/>
        <sz val="9.0"/>
      </rPr>
      <t>la majorité des attendus</t>
    </r>
    <r>
      <rPr>
        <rFont val="Arial"/>
        <color/>
        <sz val="9.0"/>
      </rPr>
      <t xml:space="preserve"> de l’entretien</t>
    </r>
  </si>
  <si>
    <r>
      <rPr>
        <rFont val="Arial"/>
        <color/>
        <sz val="9.0"/>
      </rPr>
      <t xml:space="preserve">Respecte </t>
    </r>
    <r>
      <rPr>
        <rFont val="Arial"/>
        <b/>
        <color/>
        <sz val="9.0"/>
      </rPr>
      <t xml:space="preserve"> tous  les attendus</t>
    </r>
    <r>
      <rPr>
        <rFont val="Arial"/>
        <color/>
        <sz val="9.0"/>
      </rPr>
      <t xml:space="preserve"> de l’entretien</t>
    </r>
  </si>
  <si>
    <t>Date  et lieu des 8 semaines de PFMP:</t>
  </si>
  <si>
    <t>Date de l'évaluation:</t>
  </si>
  <si>
    <t>Activités menées en PFMP relative au projet d’animation auprès d’enfants</t>
  </si>
  <si>
    <t xml:space="preserve">Activités menées en PFMP Public Enfance en lien avec le projet d’animation </t>
  </si>
  <si>
    <r>
      <rPr>
        <rFont val="Arial"/>
        <color rgb="FF000000"/>
        <sz val="9.0"/>
      </rPr>
      <t xml:space="preserve">Non réussi </t>
    </r>
    <r>
      <rPr>
        <rFont val="Arial"/>
        <color rgb="FFFF0000"/>
        <sz val="9.0"/>
      </rPr>
      <t>10%</t>
    </r>
  </si>
  <si>
    <r>
      <rPr>
        <rFont val="Arial"/>
        <color rgb="FF000000"/>
        <sz val="9.0"/>
      </rPr>
      <t xml:space="preserve">Insuffisamment réussi </t>
    </r>
    <r>
      <rPr>
        <rFont val="Arial"/>
        <color rgb="FFFF0000"/>
        <sz val="9.0"/>
      </rPr>
      <t>35%</t>
    </r>
  </si>
  <si>
    <r>
      <rPr>
        <rFont val="Arial"/>
        <color rgb="FF000000"/>
        <sz val="9.0"/>
      </rPr>
      <t xml:space="preserve">Réussi </t>
    </r>
    <r>
      <rPr>
        <rFont val="Arial"/>
        <color rgb="FFFF0000"/>
        <sz val="9.0"/>
      </rPr>
      <t>70%</t>
    </r>
  </si>
  <si>
    <r>
      <rPr>
        <rFont val="Calibri"/>
        <color rgb="FF000000"/>
        <sz val="11.0"/>
      </rPr>
      <t xml:space="preserve">Bien réussi </t>
    </r>
    <r>
      <rPr>
        <rFont val="Calibri"/>
        <color rgb="FFFF0000"/>
        <sz val="11.0"/>
      </rPr>
      <t>100%</t>
    </r>
  </si>
  <si>
    <r>
      <rPr>
        <rFont val="Arial"/>
        <b/>
        <color/>
        <sz val="9.0"/>
      </rPr>
      <t>Ne prend pas en compte</t>
    </r>
    <r>
      <rPr>
        <rFont val="Arial"/>
        <color/>
        <sz val="9.0"/>
      </rPr>
      <t xml:space="preserve"> les caractéristiques du public accueilli, de la structure (dont les axes du projet)</t>
    </r>
  </si>
  <si>
    <r>
      <rPr>
        <rFont val="Arial"/>
        <b/>
        <color/>
        <sz val="9.0"/>
      </rPr>
      <t xml:space="preserve">Identifie partiellement </t>
    </r>
    <r>
      <rPr>
        <rFont val="Arial"/>
        <color/>
        <sz val="9.0"/>
      </rPr>
      <t xml:space="preserve">les caractéristiques du public accueilli, de la structure (dont les axes du projet), du contexte d’exercice </t>
    </r>
  </si>
  <si>
    <r>
      <rPr>
        <rFont val="Arial"/>
        <b/>
        <color/>
        <sz val="9.0"/>
      </rPr>
      <t xml:space="preserve">Prend en compte la majorité </t>
    </r>
    <r>
      <rPr>
        <rFont val="Arial"/>
        <color/>
        <sz val="9.0"/>
      </rPr>
      <t xml:space="preserve">des caractéristiques du public accueilli, de la structure (dont les axes du projet), du contexte d’exercice </t>
    </r>
  </si>
  <si>
    <r>
      <rPr>
        <rFont val="Arial"/>
        <color/>
        <sz val="9.0"/>
      </rPr>
      <t xml:space="preserve">Prend en compte et </t>
    </r>
    <r>
      <rPr>
        <rFont val="Arial"/>
        <b/>
        <color/>
        <sz val="9.0"/>
      </rPr>
      <t xml:space="preserve">analyse avec rigueur </t>
    </r>
    <r>
      <rPr>
        <rFont val="Arial"/>
        <color/>
        <sz val="9.0"/>
      </rPr>
      <t>les caractéristiques du public accueilli, de la structure (dont les axes du projet), du contexte d’exercice</t>
    </r>
  </si>
  <si>
    <t>Barème :3 points</t>
  </si>
  <si>
    <r>
      <rPr>
        <rFont val="Arial"/>
        <b/>
        <color/>
        <sz val="9.0"/>
      </rPr>
      <t>N’identifie pas</t>
    </r>
    <r>
      <rPr>
        <rFont val="Arial"/>
        <color/>
        <sz val="9.0"/>
      </rPr>
      <t xml:space="preserve"> la place et le rôle des acteurs</t>
    </r>
  </si>
  <si>
    <r>
      <rPr>
        <rFont val="Arial"/>
        <color/>
        <sz val="9.0"/>
      </rPr>
      <t xml:space="preserve">Repère de </t>
    </r>
    <r>
      <rPr>
        <rFont val="Arial"/>
        <b/>
        <color/>
        <sz val="9.0"/>
      </rPr>
      <t xml:space="preserve">manière incomplète </t>
    </r>
    <r>
      <rPr>
        <rFont val="Arial"/>
        <color/>
        <sz val="9.0"/>
      </rPr>
      <t>la place et les rôles des acteurs</t>
    </r>
  </si>
  <si>
    <r>
      <rPr>
        <rFont val="Arial"/>
        <b/>
        <color/>
        <sz val="9.0"/>
      </rPr>
      <t>Identifie l</t>
    </r>
    <r>
      <rPr>
        <rFont val="Arial"/>
        <color/>
        <sz val="9.0"/>
      </rPr>
      <t>a place et les rôles des acteurs</t>
    </r>
  </si>
  <si>
    <r>
      <rPr>
        <rFont val="Arial"/>
        <b/>
        <color/>
        <sz val="9.0"/>
      </rPr>
      <t>Analyse avec justesse</t>
    </r>
    <r>
      <rPr>
        <rFont val="Arial"/>
        <color/>
        <sz val="9.0"/>
      </rPr>
      <t xml:space="preserve"> la place et les rôles des acteurs</t>
    </r>
  </si>
  <si>
    <t>Barème : 2 points</t>
  </si>
  <si>
    <r>
      <rPr>
        <rFont val="Arial"/>
        <b/>
        <color/>
        <sz val="9.0"/>
      </rPr>
      <t xml:space="preserve">Ne respecte pas </t>
    </r>
    <r>
      <rPr>
        <rFont val="Arial"/>
        <color/>
        <sz val="9.0"/>
      </rPr>
      <t xml:space="preserve">les rôles des différents acteurs </t>
    </r>
  </si>
  <si>
    <r>
      <rPr>
        <rFont val="Arial"/>
        <b/>
        <color/>
        <sz val="9.0"/>
      </rPr>
      <t>Respecte les rôles</t>
    </r>
    <r>
      <rPr>
        <rFont val="Arial"/>
        <color/>
        <sz val="9.0"/>
      </rPr>
      <t xml:space="preserve"> des différents acteurs </t>
    </r>
  </si>
  <si>
    <r>
      <rPr>
        <rFont val="Arial"/>
        <color/>
        <sz val="9.0"/>
      </rPr>
      <t xml:space="preserve"> Respecte les rôles des différents acteurs présents dans la structure et </t>
    </r>
    <r>
      <rPr>
        <rFont val="Arial"/>
        <b/>
        <color/>
        <sz val="9.0"/>
      </rPr>
      <t>contribue au travail d'équipe</t>
    </r>
    <r>
      <rPr>
        <rFont val="Arial"/>
        <color/>
        <sz val="9.0"/>
      </rPr>
      <t xml:space="preserve"> </t>
    </r>
  </si>
  <si>
    <r>
      <rPr>
        <rFont val="Arial"/>
        <b/>
        <color/>
        <sz val="9.0"/>
      </rPr>
      <t>Sait agir, réagir et proposer</t>
    </r>
    <r>
      <rPr>
        <rFont val="Arial"/>
        <color/>
        <sz val="9.0"/>
      </rPr>
      <t xml:space="preserve"> en fonction des situations rencontrées dans la structure et au sein de l'équipe</t>
    </r>
  </si>
  <si>
    <r>
      <rPr>
        <rFont val="Arial"/>
        <color/>
        <sz val="9.0"/>
      </rPr>
      <t xml:space="preserve">Construit un projet </t>
    </r>
    <r>
      <rPr>
        <rFont val="Arial"/>
        <b/>
        <color/>
        <sz val="9.0"/>
      </rPr>
      <t xml:space="preserve">sans méthodologie </t>
    </r>
  </si>
  <si>
    <r>
      <rPr>
        <rFont val="Arial"/>
        <color/>
        <sz val="9.0"/>
      </rPr>
      <t xml:space="preserve">Construit un projet </t>
    </r>
    <r>
      <rPr>
        <rFont val="Arial"/>
        <b/>
        <color/>
        <sz val="9.0"/>
      </rPr>
      <t>avec une méthodologie incomplète</t>
    </r>
    <r>
      <rPr>
        <rFont val="Arial"/>
        <color/>
        <sz val="9.0"/>
      </rPr>
      <t xml:space="preserve"> et propose un projet peu réaliste ou inadapté aux attentes, besoins des publics</t>
    </r>
  </si>
  <si>
    <r>
      <rPr>
        <rFont val="Arial"/>
        <color/>
        <sz val="9.0"/>
      </rPr>
      <t xml:space="preserve">Construit un projet </t>
    </r>
    <r>
      <rPr>
        <rFont val="Arial"/>
        <b/>
        <color/>
        <sz val="9.0"/>
      </rPr>
      <t>avec méthodologie et des objectifs</t>
    </r>
    <r>
      <rPr>
        <rFont val="Arial"/>
        <color/>
        <sz val="9.0"/>
      </rPr>
      <t xml:space="preserve"> en lien avec les attentes, besoins des publics et caractéristiques du milieu professionnel</t>
    </r>
  </si>
  <si>
    <r>
      <rPr>
        <rFont val="Arial"/>
        <color/>
        <sz val="9.0"/>
      </rPr>
      <t>Construit</t>
    </r>
    <r>
      <rPr>
        <rFont val="Arial"/>
        <b/>
        <color/>
        <sz val="9.0"/>
      </rPr>
      <t xml:space="preserve"> avec une méthodologie rigoureuse</t>
    </r>
    <r>
      <rPr>
        <rFont val="Arial"/>
        <color/>
        <sz val="9.0"/>
      </rPr>
      <t xml:space="preserve">, un projet d’animation avec des objectifs clairs et pertinents en cohérence avec les attentes et besoins des publics, les objectifs de la structure et aux caractéristiques du milieu </t>
    </r>
  </si>
  <si>
    <r>
      <rPr>
        <rFont val="Arial"/>
        <b/>
        <color/>
        <sz val="9.0"/>
      </rPr>
      <t xml:space="preserve">N’atteint pas les objectifs </t>
    </r>
    <r>
      <rPr>
        <rFont val="Arial"/>
        <color/>
        <sz val="9.0"/>
      </rPr>
      <t xml:space="preserve">
définis au départ, projet non  réalisé</t>
    </r>
  </si>
  <si>
    <r>
      <rPr>
        <rFont val="Arial"/>
        <color/>
        <sz val="9.0"/>
      </rPr>
      <t xml:space="preserve">Atteint </t>
    </r>
    <r>
      <rPr>
        <rFont val="Arial"/>
        <b/>
        <color/>
        <sz val="9.0"/>
      </rPr>
      <t xml:space="preserve">en partie les objectifs </t>
    </r>
    <r>
      <rPr>
        <rFont val="Arial"/>
        <color/>
        <sz val="9.0"/>
      </rPr>
      <t>définis au départ, projet incomplètement réalisé</t>
    </r>
  </si>
  <si>
    <r>
      <rPr>
        <rFont val="Arial"/>
        <b/>
        <color/>
        <sz val="9.0"/>
      </rPr>
      <t>Réalise le projet</t>
    </r>
    <r>
      <rPr>
        <rFont val="Arial"/>
        <color/>
        <sz val="9.0"/>
      </rPr>
      <t xml:space="preserve"> et a atteint la </t>
    </r>
    <r>
      <rPr>
        <rFont val="Arial"/>
        <b/>
        <color/>
        <sz val="9.0"/>
      </rPr>
      <t xml:space="preserve">majorité </t>
    </r>
    <r>
      <rPr>
        <rFont val="Arial"/>
        <color/>
        <sz val="9.0"/>
      </rPr>
      <t>des objectifs définis au départ</t>
    </r>
  </si>
  <si>
    <r>
      <rPr>
        <rFont val="Arial"/>
        <color/>
        <sz val="9.0"/>
      </rPr>
      <t xml:space="preserve">A atteint </t>
    </r>
    <r>
      <rPr>
        <rFont val="Arial"/>
        <b/>
        <color/>
        <sz val="9.0"/>
      </rPr>
      <t>tous les objectifs</t>
    </r>
    <r>
      <rPr>
        <rFont val="Arial"/>
        <color/>
        <sz val="9.0"/>
      </rPr>
      <t xml:space="preserve"> définis au départ tout en adaptant les actions au public et aux aléas </t>
    </r>
  </si>
  <si>
    <t xml:space="preserve">Barème :3,5 points </t>
  </si>
  <si>
    <r>
      <rPr>
        <rFont val="Arial"/>
        <b/>
        <color/>
        <sz val="9.0"/>
      </rPr>
      <t>N’utilise pas d’outils d’évaluation</t>
    </r>
    <r>
      <rPr>
        <rFont val="Arial"/>
        <color/>
        <sz val="9.0"/>
      </rPr>
      <t xml:space="preserve"> ou ne les maîtrise pas</t>
    </r>
  </si>
  <si>
    <r>
      <rPr>
        <rFont val="Arial"/>
        <color/>
        <sz val="9.0"/>
      </rPr>
      <t xml:space="preserve">Mobilise </t>
    </r>
    <r>
      <rPr>
        <rFont val="Arial"/>
        <b/>
        <color/>
        <sz val="9.0"/>
      </rPr>
      <t>partiellement quelques outils d’évaluation</t>
    </r>
  </si>
  <si>
    <r>
      <rPr>
        <rFont val="Arial"/>
        <color/>
        <sz val="9.0"/>
      </rPr>
      <t xml:space="preserve">Choisit les outils d’évaluation </t>
    </r>
    <r>
      <rPr>
        <rFont val="Arial"/>
        <b/>
        <color/>
        <sz val="9.0"/>
      </rPr>
      <t>adaptés</t>
    </r>
  </si>
  <si>
    <r>
      <rPr>
        <rFont val="Arial"/>
        <b/>
        <color/>
        <sz val="9.0"/>
      </rPr>
      <t>Adapte et/ou élabore</t>
    </r>
    <r>
      <rPr>
        <rFont val="Arial"/>
        <color/>
        <sz val="9.0"/>
      </rPr>
      <t xml:space="preserve"> des outils d’évaluation opérationnels tout au long des étapes du projet</t>
    </r>
  </si>
  <si>
    <t xml:space="preserve">Concevoir des activités socioéducatives et socioculturelles </t>
  </si>
  <si>
    <t>Activités socioéducatives et socioculturelles
-	adaptées aux attentes et demandes du public
-	en lien avec le projet de la structure et le projet d’animation
-	favorisant la prise d’initiative, la participation et l’implication des publics
-	adaptées aux contraintes de l’environnement
-	construites en collaboration avec l’équipe de la structure, 
-	dans le respect des cadres réglementaires et de la sécurité</t>
  </si>
  <si>
    <r>
      <rPr>
        <rFont val="Arial"/>
        <color/>
        <sz val="9.0"/>
      </rPr>
      <t xml:space="preserve">Propose une activité socioéducative ou socioculturelle qui </t>
    </r>
    <r>
      <rPr>
        <rFont val="Arial"/>
        <b/>
        <color/>
        <sz val="9.0"/>
      </rPr>
      <t>ne respecte pas la sécurité et le cadre réglementaire</t>
    </r>
  </si>
  <si>
    <r>
      <rPr>
        <rFont val="Arial"/>
        <color/>
        <sz val="9.0"/>
      </rPr>
      <t xml:space="preserve">Propose une activité socioéducative ou socioculturelle qui </t>
    </r>
    <r>
      <rPr>
        <rFont val="Arial"/>
        <b/>
        <color/>
        <sz val="9.0"/>
      </rPr>
      <t xml:space="preserve">ne prend pas en compte le projet </t>
    </r>
    <r>
      <rPr>
        <rFont val="Arial"/>
        <color/>
        <sz val="9.0"/>
      </rPr>
      <t>de la structure et les attentes du public</t>
    </r>
  </si>
  <si>
    <r>
      <rPr>
        <rFont val="Arial"/>
        <color/>
        <sz val="9.0"/>
      </rPr>
      <t xml:space="preserve">Conçoit une activité socioéducative ou socioculturelle </t>
    </r>
    <r>
      <rPr>
        <rFont val="Arial"/>
        <b/>
        <color/>
        <sz val="9.0"/>
      </rPr>
      <t>qui prend en compte :</t>
    </r>
    <r>
      <rPr>
        <rFont val="Arial"/>
        <color/>
        <sz val="9.0"/>
      </rPr>
      <t xml:space="preserve">
-le projet et les moyens disponibles de la structure 
-les attentes du public
-la sécurité et le cadre réglementaire</t>
    </r>
  </si>
  <si>
    <r>
      <rPr>
        <rFont val="Arial"/>
        <color/>
        <sz val="9.0"/>
      </rPr>
      <t xml:space="preserve">Conçoit une activité socioéducative ou socioculturelle qui </t>
    </r>
    <r>
      <rPr>
        <rFont val="Arial"/>
        <b/>
        <color/>
        <sz val="9.0"/>
      </rPr>
      <t>prend en compte tous les critères</t>
    </r>
    <r>
      <rPr>
        <rFont val="Arial"/>
        <color/>
        <sz val="9.0"/>
      </rPr>
      <t xml:space="preserve"> dans le cadre d’une progression pédagogique définie</t>
    </r>
  </si>
  <si>
    <t>Barème : 2,5 points</t>
  </si>
  <si>
    <t xml:space="preserve">Démarche pédagogique d’animation justifiée et adaptée aux objectifs généraux et opérationnels du projet d’animation  </t>
  </si>
  <si>
    <t xml:space="preserve">N’adopte pas de démarche pédagogique d’animation </t>
  </si>
  <si>
    <t xml:space="preserve">Adopte une démarche pédagogique d’animation peu adaptée aux objectifs du projet d’animation  </t>
  </si>
  <si>
    <t xml:space="preserve">Adopte des démarches d’animation adaptées aux objectifs du projet d’animation </t>
  </si>
  <si>
    <t xml:space="preserve">onçoit des démarches pédagogiques d’animation adaptées aux objectifs du projet d’animation </t>
  </si>
  <si>
    <t>Barème  : 1,5 points</t>
  </si>
  <si>
    <t>Démarche pédagogique justifiée, prenant en compte les intentions des publics et permettant la réalisation de leurs projets</t>
  </si>
  <si>
    <r>
      <rPr>
        <rFont val="Arial"/>
        <color/>
        <sz val="9.0"/>
      </rPr>
      <t xml:space="preserve">N’adopte </t>
    </r>
    <r>
      <rPr>
        <rFont val="Arial"/>
        <b/>
        <color/>
        <sz val="9.0"/>
      </rPr>
      <t>pas de démarche pédagogique</t>
    </r>
    <r>
      <rPr>
        <rFont val="Arial"/>
        <color/>
        <sz val="9.0"/>
      </rPr>
      <t xml:space="preserve"> d’animation permettant la réalisation du projet du public </t>
    </r>
  </si>
  <si>
    <r>
      <rPr>
        <rFont val="Arial"/>
        <b/>
        <color/>
        <sz val="9.0"/>
      </rPr>
      <t>Adopte</t>
    </r>
    <r>
      <rPr>
        <rFont val="Arial"/>
        <color/>
        <sz val="9.0"/>
      </rPr>
      <t xml:space="preserve"> une démarche pédagogique d’animation </t>
    </r>
    <r>
      <rPr>
        <rFont val="Arial"/>
        <b/>
        <color/>
        <sz val="9.0"/>
      </rPr>
      <t xml:space="preserve">peu adaptée </t>
    </r>
    <r>
      <rPr>
        <rFont val="Arial"/>
        <color/>
        <sz val="9.0"/>
      </rPr>
      <t>aux objectifs du projet</t>
    </r>
  </si>
  <si>
    <r>
      <rPr>
        <rFont val="Arial"/>
        <b/>
        <color/>
        <sz val="9.0"/>
      </rPr>
      <t>Adopte</t>
    </r>
    <r>
      <rPr>
        <rFont val="Arial"/>
        <color/>
        <sz val="9.0"/>
      </rPr>
      <t xml:space="preserve"> des démarches d’animation </t>
    </r>
    <r>
      <rPr>
        <rFont val="Arial"/>
        <b/>
        <color/>
        <sz val="9.0"/>
      </rPr>
      <t>adaptées</t>
    </r>
    <r>
      <rPr>
        <rFont val="Arial"/>
        <color/>
        <sz val="9.0"/>
      </rPr>
      <t xml:space="preserve"> aux objectifs du projet du public</t>
    </r>
  </si>
  <si>
    <r>
      <rPr>
        <rFont val="Arial"/>
        <b/>
        <color/>
        <sz val="9.0"/>
      </rPr>
      <t>Conçoit des démarches pédagogiques</t>
    </r>
    <r>
      <rPr>
        <rFont val="Arial"/>
        <color/>
        <sz val="9.0"/>
      </rPr>
      <t xml:space="preserve"> d’animation adaptées aux objectifs du projet du public</t>
    </r>
  </si>
  <si>
    <t>Barème  : 1 point</t>
  </si>
  <si>
    <t>Réaliser des activités socioéducatives et socioculturelles</t>
  </si>
  <si>
    <t xml:space="preserve">Mise en œuvre des activités et des techniques participatives d’animation
Qualité et pertinence des activités proposées
Gestion du temps, des espaces et des matériels 
Respect des règles et consignes de sécurité </t>
  </si>
  <si>
    <r>
      <rPr>
        <rFont val="Arial"/>
        <b/>
        <color/>
        <sz val="9.0"/>
      </rPr>
      <t>N’assure pas</t>
    </r>
    <r>
      <rPr>
        <rFont val="Arial"/>
        <color/>
        <sz val="9.0"/>
      </rPr>
      <t xml:space="preserve"> de manière satisfaisante </t>
    </r>
    <r>
      <rPr>
        <rFont val="Arial"/>
        <b/>
        <color/>
        <sz val="9.0"/>
      </rPr>
      <t xml:space="preserve">la sécurité </t>
    </r>
    <r>
      <rPr>
        <rFont val="Arial"/>
        <color/>
        <sz val="9.0"/>
      </rPr>
      <t>des enfants</t>
    </r>
  </si>
  <si>
    <r>
      <rPr>
        <rFont val="Arial"/>
        <color/>
        <sz val="9.0"/>
      </rPr>
      <t>Propose en toute sécurité, une activité</t>
    </r>
    <r>
      <rPr>
        <rFont val="Arial"/>
        <b/>
        <color/>
        <sz val="9.0"/>
      </rPr>
      <t xml:space="preserve"> peu adaptée aux objectifs</t>
    </r>
    <r>
      <rPr>
        <rFont val="Arial"/>
        <color/>
        <sz val="9.0"/>
      </rPr>
      <t xml:space="preserve"> d’épanouissement, de socialisation et d’exercice des droits citoyens. </t>
    </r>
  </si>
  <si>
    <r>
      <rPr>
        <rFont val="Arial"/>
        <color/>
        <sz val="9.0"/>
      </rPr>
      <t xml:space="preserve">Propose en toute sécurité
une activité qui </t>
    </r>
    <r>
      <rPr>
        <rFont val="Arial"/>
        <b/>
        <color/>
        <sz val="9.0"/>
      </rPr>
      <t>concourt à l’épanouissement, la socialisation et l’exercice des droits citoyens</t>
    </r>
    <r>
      <rPr>
        <rFont val="Arial"/>
        <color/>
        <sz val="9.0"/>
      </rPr>
      <t xml:space="preserve">
S’inscrit dans le projet de la structure</t>
    </r>
  </si>
  <si>
    <r>
      <rPr>
        <rFont val="Arial"/>
        <color/>
        <sz val="9.0"/>
      </rPr>
      <t xml:space="preserve">Anime en toute sécurité une séance d’animation </t>
    </r>
    <r>
      <rPr>
        <rFont val="Arial"/>
        <b/>
        <color/>
        <sz val="9.0"/>
      </rPr>
      <t xml:space="preserve">pertinente </t>
    </r>
    <r>
      <rPr>
        <rFont val="Arial"/>
        <color/>
        <sz val="9.0"/>
      </rPr>
      <t>permettant l’épanouissement, la socialisation et l’exercice des droits citoyens, mobilisant d</t>
    </r>
    <r>
      <rPr>
        <rFont val="Arial"/>
        <b/>
        <color/>
        <sz val="9.0"/>
      </rPr>
      <t>es démarches éducatives pertinentes</t>
    </r>
    <r>
      <rPr>
        <rFont val="Arial"/>
        <color/>
        <sz val="9.0"/>
      </rPr>
      <t xml:space="preserve">
S’inscrit dans le projet de la structure</t>
    </r>
  </si>
  <si>
    <t xml:space="preserve">Barème  : 2,5 points </t>
  </si>
  <si>
    <t xml:space="preserve">
Régulation du groupe
Adaptation aux situations rencontrées
Posture d’écoute et de médiation
Adaptation du déroulement de l’activité aux réactions du groupe
</t>
  </si>
  <si>
    <r>
      <rPr>
        <rFont val="Arial"/>
        <b/>
        <color/>
        <sz val="9.0"/>
      </rPr>
      <t xml:space="preserve">Ne tient pas compte </t>
    </r>
    <r>
      <rPr>
        <rFont val="Arial"/>
        <color/>
        <sz val="9.0"/>
      </rPr>
      <t>des réactions des enfants lors de l’animation</t>
    </r>
  </si>
  <si>
    <r>
      <rPr>
        <rFont val="Arial"/>
        <color/>
        <sz val="9.0"/>
      </rPr>
      <t xml:space="preserve">N’adapte </t>
    </r>
    <r>
      <rPr>
        <rFont val="Arial"/>
        <b/>
        <color/>
        <sz val="9.0"/>
      </rPr>
      <t>pas suffisamment</t>
    </r>
    <r>
      <rPr>
        <rFont val="Arial"/>
        <color/>
        <sz val="9.0"/>
      </rPr>
      <t xml:space="preserve"> l’activité aux comportements des enfants
N'est </t>
    </r>
    <r>
      <rPr>
        <rFont val="Arial"/>
        <b/>
        <color/>
        <sz val="9.0"/>
      </rPr>
      <t xml:space="preserve">pas suffisamment </t>
    </r>
    <r>
      <rPr>
        <rFont val="Arial"/>
        <color/>
        <sz val="9.0"/>
      </rPr>
      <t xml:space="preserve">dans une posture d’écoute
</t>
    </r>
  </si>
  <si>
    <r>
      <rPr>
        <rFont val="Arial"/>
        <b/>
        <color/>
        <sz val="9.0"/>
      </rPr>
      <t>Gère le groupe et adapte</t>
    </r>
    <r>
      <rPr>
        <rFont val="Arial"/>
        <color/>
        <sz val="9.0"/>
      </rPr>
      <t xml:space="preserve"> le déroulement de l’activité aux réactions, aux imprévus </t>
    </r>
  </si>
  <si>
    <r>
      <rPr>
        <rFont val="Arial"/>
        <color/>
        <sz val="9.0"/>
      </rPr>
      <t xml:space="preserve">Gère </t>
    </r>
    <r>
      <rPr>
        <rFont val="Arial"/>
        <b/>
        <color/>
        <sz val="9.0"/>
      </rPr>
      <t>avec efficacité</t>
    </r>
    <r>
      <rPr>
        <rFont val="Arial"/>
        <color/>
        <sz val="9.0"/>
      </rPr>
      <t xml:space="preserve"> le groupe d’enfants et sa dynamique en fonction des situations, en </t>
    </r>
    <r>
      <rPr>
        <rFont val="Arial"/>
        <b/>
        <color/>
        <sz val="9.0"/>
      </rPr>
      <t>respectant la dimension individuelle et collective jusqu’à une posture de médiation</t>
    </r>
  </si>
  <si>
    <t>Barème :1,5 points</t>
  </si>
  <si>
    <t>Outils d’évaluation pertinents 
Prise en compte des avis du public dans la perspective de l’évolution de l’activité ou d’une nouvelle activité</t>
  </si>
  <si>
    <r>
      <rPr>
        <rFont val="Arial"/>
        <b/>
        <color/>
        <sz val="9.0"/>
      </rPr>
      <t>Ne propose pas</t>
    </r>
    <r>
      <rPr>
        <rFont val="Arial"/>
        <color/>
        <sz val="9.0"/>
      </rPr>
      <t xml:space="preserve"> d’évaluation</t>
    </r>
  </si>
  <si>
    <r>
      <rPr>
        <rFont val="Arial"/>
        <color/>
        <sz val="9.0"/>
      </rPr>
      <t xml:space="preserve">Propose une </t>
    </r>
    <r>
      <rPr>
        <rFont val="Arial"/>
        <b/>
        <color/>
        <sz val="9.0"/>
      </rPr>
      <t xml:space="preserve">évaluation sommaire </t>
    </r>
    <r>
      <rPr>
        <rFont val="Arial"/>
        <color/>
        <sz val="9.0"/>
      </rPr>
      <t>avec les participants à la fin des activités et ne la prend pas en compte</t>
    </r>
  </si>
  <si>
    <r>
      <rPr>
        <rFont val="Arial"/>
        <color/>
        <sz val="9.0"/>
      </rPr>
      <t xml:space="preserve">Propose, </t>
    </r>
    <r>
      <rPr>
        <rFont val="Arial"/>
        <b/>
        <color/>
        <sz val="9.0"/>
      </rPr>
      <t>à l’aide d’un outil pertinent</t>
    </r>
    <r>
      <rPr>
        <rFont val="Arial"/>
        <color/>
        <sz val="9.0"/>
      </rPr>
      <t xml:space="preserve">, une évaluation aux participants à la fin des activités et la prend en compte pour </t>
    </r>
    <r>
      <rPr>
        <rFont val="Arial"/>
        <b/>
        <color/>
        <sz val="9.0"/>
      </rPr>
      <t>faire évoluer</t>
    </r>
    <r>
      <rPr>
        <rFont val="Arial"/>
        <color/>
        <sz val="9.0"/>
      </rPr>
      <t xml:space="preserve"> l’action</t>
    </r>
  </si>
  <si>
    <r>
      <rPr>
        <rFont val="Arial"/>
        <color/>
        <sz val="9.0"/>
      </rPr>
      <t xml:space="preserve">Propose, </t>
    </r>
    <r>
      <rPr>
        <rFont val="Arial"/>
        <b/>
        <color/>
        <sz val="9.0"/>
      </rPr>
      <t>à l’aide d’un outil qu’il sait élaborer ou adapter,</t>
    </r>
    <r>
      <rPr>
        <rFont val="Arial"/>
        <color/>
        <sz val="9.0"/>
      </rPr>
      <t xml:space="preserve"> une évaluation avec les participants à la fin des activités et la prend en compte pour</t>
    </r>
    <r>
      <rPr>
        <rFont val="Arial"/>
        <b/>
        <color/>
        <sz val="9.0"/>
      </rPr>
      <t xml:space="preserve"> faire évoluer l’action</t>
    </r>
  </si>
  <si>
    <t xml:space="preserve">Encadrer le public sur l’intégralité du temps d’accueil </t>
  </si>
  <si>
    <t>Accueils adaptés aux publics et aux différents temps de la journée
Respect des cadres prescrits sur la journée
Habitudes de vie et rituels des enfants ou personnes pris en compte</t>
  </si>
  <si>
    <r>
      <rPr>
        <rFont val="Arial"/>
        <b/>
        <color/>
        <sz val="9.0"/>
      </rPr>
      <t>Ne gère pas</t>
    </r>
    <r>
      <rPr>
        <rFont val="Arial"/>
        <color/>
        <sz val="9.0"/>
      </rPr>
      <t xml:space="preserve"> les temps transitionnels , informels ou de vie quotidienne </t>
    </r>
  </si>
  <si>
    <r>
      <rPr>
        <rFont val="Arial"/>
        <color/>
        <sz val="9.0"/>
      </rPr>
      <t xml:space="preserve">Gère les temps informels, transitionnels ou de vie quotidienne </t>
    </r>
    <r>
      <rPr>
        <rFont val="Arial"/>
        <b/>
        <color/>
        <sz val="9.0"/>
      </rPr>
      <t xml:space="preserve">sans prendre en compte </t>
    </r>
    <r>
      <rPr>
        <rFont val="Arial"/>
        <color/>
        <sz val="9.0"/>
      </rPr>
      <t>les habitudes ou installer des rituels</t>
    </r>
  </si>
  <si>
    <r>
      <rPr>
        <rFont val="Arial"/>
        <b/>
        <color/>
        <sz val="9.0"/>
      </rPr>
      <t xml:space="preserve">Anime les temps informels, </t>
    </r>
    <r>
      <rPr>
        <rFont val="Arial"/>
        <color/>
        <sz val="9.0"/>
      </rPr>
      <t>transitionnels ou de vie quotidienne dans l</t>
    </r>
    <r>
      <rPr>
        <rFont val="Arial"/>
        <b/>
        <color/>
        <sz val="9.0"/>
      </rPr>
      <t>e respect des cadres</t>
    </r>
    <r>
      <rPr>
        <rFont val="Arial"/>
        <color/>
        <sz val="9.0"/>
      </rPr>
      <t xml:space="preserve"> prescrits sur la journée</t>
    </r>
  </si>
  <si>
    <r>
      <rPr>
        <rFont val="Arial"/>
        <color/>
        <sz val="9.0"/>
      </rPr>
      <t xml:space="preserve">Anime les temps informels, transitionnels ou de vie quotidienne, </t>
    </r>
    <r>
      <rPr>
        <rFont val="Arial"/>
        <b/>
        <color/>
        <sz val="9.0"/>
      </rPr>
      <t>en cherchant à favoriser l'autonomie des enfants et le respect de soi et des autres</t>
    </r>
  </si>
  <si>
    <t xml:space="preserve">Barème :5,5 points </t>
  </si>
  <si>
    <r>
      <rPr>
        <rFont val="Arial"/>
        <color/>
        <sz val="9.0"/>
      </rPr>
      <t xml:space="preserve">Rédige le projet d’animation de façon </t>
    </r>
    <r>
      <rPr>
        <rFont val="Arial"/>
        <b/>
        <color/>
        <sz val="9.0"/>
      </rPr>
      <t xml:space="preserve">inappropriée et inefficace </t>
    </r>
  </si>
  <si>
    <r>
      <rPr>
        <rFont val="Arial"/>
        <color/>
        <sz val="9.0"/>
      </rPr>
      <t>Rédige le projet d’animation de manière</t>
    </r>
    <r>
      <rPr>
        <rFont val="Arial"/>
        <b/>
        <color/>
        <sz val="9.0"/>
      </rPr>
      <t xml:space="preserve"> peu structurée </t>
    </r>
    <r>
      <rPr>
        <rFont val="Arial"/>
        <color/>
        <sz val="9.0"/>
      </rPr>
      <t xml:space="preserve">
Propose dans le cadre du projet d’animation, des supports de communication </t>
    </r>
    <r>
      <rPr>
        <rFont val="Arial"/>
        <b/>
        <color/>
        <sz val="9.0"/>
      </rPr>
      <t>peu pertinents</t>
    </r>
  </si>
  <si>
    <r>
      <rPr>
        <rFont val="Arial"/>
        <color/>
        <sz val="9.0"/>
      </rPr>
      <t xml:space="preserve">Rédige le projet d’animation </t>
    </r>
    <r>
      <rPr>
        <rFont val="Arial"/>
        <b/>
        <color/>
        <sz val="9.0"/>
      </rPr>
      <t>avec rigueur</t>
    </r>
    <r>
      <rPr>
        <rFont val="Arial"/>
        <color/>
        <sz val="9.0"/>
      </rPr>
      <t xml:space="preserve">
Propose dans le cadre du projet d’animation des supports de communication </t>
    </r>
    <r>
      <rPr>
        <rFont val="Arial"/>
        <b/>
        <color/>
        <sz val="9.0"/>
      </rPr>
      <t>variés</t>
    </r>
  </si>
  <si>
    <r>
      <rPr>
        <rFont val="Arial"/>
        <b/>
        <color/>
        <sz val="9.0"/>
      </rPr>
      <t xml:space="preserve">Fait preuve de qualités rédactionnelles </t>
    </r>
    <r>
      <rPr>
        <rFont val="Arial"/>
        <color/>
        <sz val="9.0"/>
      </rPr>
      <t>pour le projet d’animation 
Elabore personnellement dans le cadre du projet d’animation des supports de communication</t>
    </r>
    <r>
      <rPr>
        <rFont val="Arial"/>
        <b/>
        <color/>
        <sz val="9.0"/>
      </rPr>
      <t xml:space="preserve"> pertinents, variés et opérationnels</t>
    </r>
  </si>
  <si>
    <t xml:space="preserve">Barème :1,5 points </t>
  </si>
  <si>
    <r>
      <rPr>
        <rFont val="Arial"/>
        <b/>
        <color/>
        <sz val="9.0"/>
      </rPr>
      <t>Ne rend pas compte d</t>
    </r>
    <r>
      <rPr>
        <rFont val="Arial"/>
        <color/>
        <sz val="9.0"/>
      </rPr>
      <t xml:space="preserve">es échanges avec les différents acteurs </t>
    </r>
  </si>
  <si>
    <r>
      <rPr>
        <rFont val="Arial"/>
        <color/>
        <sz val="9.0"/>
      </rPr>
      <t xml:space="preserve">Ne rend </t>
    </r>
    <r>
      <rPr>
        <rFont val="Arial"/>
        <b/>
        <color/>
        <sz val="9.0"/>
      </rPr>
      <t>pas suffisamment compte</t>
    </r>
    <r>
      <rPr>
        <rFont val="Arial"/>
        <color/>
        <sz val="9.0"/>
      </rPr>
      <t xml:space="preserve"> des échanges avec les différents acteurs </t>
    </r>
  </si>
  <si>
    <r>
      <rPr>
        <rFont val="Arial"/>
        <color/>
        <sz val="9.0"/>
      </rPr>
      <t xml:space="preserve">Rend compte </t>
    </r>
    <r>
      <rPr>
        <rFont val="Arial"/>
        <b/>
        <color/>
        <sz val="9.0"/>
      </rPr>
      <t>de sa contribution dans les échange</t>
    </r>
    <r>
      <rPr>
        <rFont val="Arial"/>
        <color/>
        <sz val="9.0"/>
      </rPr>
      <t>s avec les différents acteurs</t>
    </r>
  </si>
  <si>
    <r>
      <rPr>
        <rFont val="Arial"/>
        <b/>
        <color/>
        <sz val="9.0"/>
      </rPr>
      <t>Rend compte de ses initiatives</t>
    </r>
    <r>
      <rPr>
        <rFont val="Arial"/>
        <color/>
        <sz val="9.0"/>
      </rPr>
      <t xml:space="preserve"> </t>
    </r>
    <r>
      <rPr>
        <rFont val="Arial"/>
        <b/>
        <color/>
        <sz val="9.0"/>
      </rPr>
      <t xml:space="preserve">favorisant </t>
    </r>
    <r>
      <rPr>
        <rFont val="Arial"/>
        <color/>
        <sz val="9.0"/>
      </rPr>
      <t xml:space="preserve">les échanges entre les différents acteurs </t>
    </r>
  </si>
  <si>
    <t xml:space="preserve">Barème :2,5 points </t>
  </si>
  <si>
    <r>
      <rPr>
        <rFont val="Arial"/>
        <b/>
        <color rgb="FF000000"/>
        <sz val="9.0"/>
      </rPr>
      <t>N’utilise pas d’informations</t>
    </r>
    <r>
      <rPr>
        <rFont val="Arial"/>
        <color rgb="FF000000"/>
        <sz val="9.0"/>
      </rPr>
      <t xml:space="preserve"> relatives au public accueilli, à la structure, au contexte d’exercice </t>
    </r>
  </si>
  <si>
    <r>
      <rPr>
        <rFont val="Arial"/>
        <color rgb="FF000000"/>
        <sz val="9.0"/>
      </rPr>
      <t xml:space="preserve">Utilise </t>
    </r>
    <r>
      <rPr>
        <rFont val="Arial"/>
        <b/>
        <color rgb="FF000000"/>
        <sz val="9.0"/>
      </rPr>
      <t>partiellemen</t>
    </r>
    <r>
      <rPr>
        <rFont val="Arial"/>
        <color rgb="FF000000"/>
        <sz val="9.0"/>
      </rPr>
      <t>t des informations fiables (relatives au public accueilli, à la structure, au contexte d’exercice)</t>
    </r>
  </si>
  <si>
    <r>
      <rPr>
        <rFont val="Arial"/>
        <color rgb="FF000000"/>
        <sz val="9.0"/>
      </rPr>
      <t xml:space="preserve">Sélectionne </t>
    </r>
    <r>
      <rPr>
        <rFont val="Arial"/>
        <b/>
        <color rgb="FF000000"/>
        <sz val="9.0"/>
      </rPr>
      <t>des informations fiables</t>
    </r>
    <r>
      <rPr>
        <rFont val="Arial"/>
        <color rgb="FF000000"/>
        <sz val="9.0"/>
      </rPr>
      <t xml:space="preserve"> (relatives au public accueilli, à la structure, au contexte d’exercice)</t>
    </r>
  </si>
  <si>
    <r>
      <rPr>
        <rFont val="Arial"/>
        <color rgb="FF000000"/>
        <sz val="9.0"/>
      </rPr>
      <t>Produit des</t>
    </r>
    <r>
      <rPr>
        <rFont val="Arial"/>
        <b/>
        <color rgb="FF000000"/>
        <sz val="9.0"/>
      </rPr>
      <t xml:space="preserve"> informations fiables et pertinentes </t>
    </r>
    <r>
      <rPr>
        <rFont val="Arial"/>
        <color rgb="FF000000"/>
        <sz val="9.0"/>
      </rPr>
      <t>(relatives au public accueilli, à la structure, au contexte d’exercice)</t>
    </r>
  </si>
  <si>
    <t>Conduire une analyse réflexive de sa pratique professionnelle</t>
  </si>
  <si>
    <t>Outils et démarches pour l’analyse de pratique
Explicitations de ses actions et de sa posture</t>
  </si>
  <si>
    <r>
      <rPr>
        <rFont val="Arial"/>
        <b/>
        <color/>
        <sz val="9.0"/>
      </rPr>
      <t xml:space="preserve">N’analyse pas sa pratique </t>
    </r>
    <r>
      <rPr>
        <rFont val="Arial"/>
        <color/>
        <sz val="9.0"/>
      </rPr>
      <t>professionnelle : absence d’outil, de démarche et absence de vision de son rôle</t>
    </r>
  </si>
  <si>
    <r>
      <rPr>
        <rFont val="Arial"/>
        <color/>
        <sz val="9.0"/>
      </rPr>
      <t xml:space="preserve">Analyse </t>
    </r>
    <r>
      <rPr>
        <rFont val="Arial"/>
        <b/>
        <color/>
        <sz val="9.0"/>
      </rPr>
      <t xml:space="preserve">de façon incomplète </t>
    </r>
    <r>
      <rPr>
        <rFont val="Arial"/>
        <color/>
        <sz val="9.0"/>
      </rPr>
      <t>sa pratique professionnelle : outil ou démarche inadaptés 
N’explicite pas ses points forts et insuffisants</t>
    </r>
  </si>
  <si>
    <r>
      <rPr>
        <rFont val="Arial"/>
        <color/>
        <sz val="9.0"/>
      </rPr>
      <t xml:space="preserve">Analyse sa pratique professionnelle </t>
    </r>
    <r>
      <rPr>
        <rFont val="Arial"/>
        <b/>
        <color/>
        <sz val="9.0"/>
      </rPr>
      <t>de manière cohérente</t>
    </r>
    <r>
      <rPr>
        <rFont val="Arial"/>
        <color/>
        <sz val="9.0"/>
      </rPr>
      <t xml:space="preserve"> : outil et démarche adaptés.
</t>
    </r>
    <r>
      <rPr>
        <rFont val="Arial"/>
        <b/>
        <color/>
        <sz val="9.0"/>
      </rPr>
      <t xml:space="preserve">Identifie </t>
    </r>
    <r>
      <rPr>
        <rFont val="Arial"/>
        <color/>
        <sz val="9.0"/>
      </rPr>
      <t xml:space="preserve">des points forts et insuffisants par rapport à ses actions et à ses démarches </t>
    </r>
  </si>
  <si>
    <r>
      <rPr>
        <rFont val="Arial"/>
        <color/>
        <sz val="9.0"/>
      </rPr>
      <t xml:space="preserve">Analyse sa pratique professionnelle </t>
    </r>
    <r>
      <rPr>
        <rFont val="Arial"/>
        <b/>
        <color/>
        <sz val="9.0"/>
      </rPr>
      <t xml:space="preserve">avec rigueur,  l’explicite, propose </t>
    </r>
    <r>
      <rPr>
        <rFont val="Arial"/>
        <color/>
        <sz val="9.0"/>
      </rPr>
      <t>et met en place des actions correctives</t>
    </r>
  </si>
  <si>
    <t>/54</t>
  </si>
  <si>
    <t>Date et lieu des 8 semaines de PFMP</t>
  </si>
  <si>
    <t>Activités menées en PFMP relative au projet d’animation auprès des personnes âgées</t>
  </si>
  <si>
    <t xml:space="preserve">Activités menées en PFMP Public Personnes âgées en lien avec le projet d’animation </t>
  </si>
  <si>
    <r>
      <rPr>
        <rFont val="Arial"/>
        <color rgb="FF000000"/>
        <sz val="9.0"/>
      </rPr>
      <t xml:space="preserve">Non réussi </t>
    </r>
    <r>
      <rPr>
        <rFont val="Arial"/>
        <color rgb="FFFF0000"/>
        <sz val="9.0"/>
      </rPr>
      <t>10%</t>
    </r>
  </si>
  <si>
    <r>
      <rPr>
        <rFont val="Arial"/>
        <color rgb="FF000000"/>
        <sz val="9.0"/>
      </rPr>
      <t xml:space="preserve">Insuffisamment réussi </t>
    </r>
    <r>
      <rPr>
        <rFont val="Arial"/>
        <color rgb="FFFF0000"/>
        <sz val="9.0"/>
      </rPr>
      <t>35%</t>
    </r>
  </si>
  <si>
    <r>
      <rPr>
        <rFont val="Arial"/>
        <color rgb="FF000000"/>
        <sz val="9.0"/>
      </rPr>
      <t xml:space="preserve">Réussi </t>
    </r>
    <r>
      <rPr>
        <rFont val="Arial"/>
        <color rgb="FFFF0000"/>
        <sz val="9.0"/>
      </rPr>
      <t>70%</t>
    </r>
  </si>
  <si>
    <r>
      <rPr>
        <rFont val="Calibri"/>
        <color rgb="FF000000"/>
        <sz val="11.0"/>
      </rPr>
      <t xml:space="preserve">Bien réussi </t>
    </r>
    <r>
      <rPr>
        <rFont val="Calibri"/>
        <color rgb="FFFF0000"/>
        <sz val="11.0"/>
      </rPr>
      <t>100%</t>
    </r>
  </si>
  <si>
    <r>
      <rPr>
        <rFont val="Arial"/>
        <b/>
        <color/>
        <sz val="9.0"/>
      </rPr>
      <t>Ne prend pas en compte</t>
    </r>
    <r>
      <rPr>
        <rFont val="Arial"/>
        <color/>
        <sz val="9.0"/>
      </rPr>
      <t xml:space="preserve"> les caractéristiques du public accueilli, de la structure (dont les axes du projet)</t>
    </r>
  </si>
  <si>
    <r>
      <rPr>
        <rFont val="Arial"/>
        <color/>
        <sz val="9.0"/>
      </rPr>
      <t xml:space="preserve">Identifie </t>
    </r>
    <r>
      <rPr>
        <rFont val="Arial"/>
        <b/>
        <color/>
        <sz val="9.0"/>
      </rPr>
      <t xml:space="preserve">partiellement </t>
    </r>
    <r>
      <rPr>
        <rFont val="Arial"/>
        <color/>
        <sz val="9.0"/>
      </rPr>
      <t xml:space="preserve">les caractéristiques du public accueilli, de la structure (dont les axes du projet), du contexte d’exercice </t>
    </r>
  </si>
  <si>
    <r>
      <rPr>
        <rFont val="Arial"/>
        <color/>
        <sz val="9.0"/>
      </rPr>
      <t>Prend en compte</t>
    </r>
    <r>
      <rPr>
        <rFont val="Arial"/>
        <b/>
        <color/>
        <sz val="9.0"/>
      </rPr>
      <t xml:space="preserve"> la majorité</t>
    </r>
    <r>
      <rPr>
        <rFont val="Arial"/>
        <color/>
        <sz val="9.0"/>
      </rPr>
      <t xml:space="preserve"> des caractéristiques du public accueilli, de la structure (dont les axes du projet), du contexte d’exercice </t>
    </r>
  </si>
  <si>
    <r>
      <rPr>
        <rFont val="Arial"/>
        <color/>
        <sz val="9.0"/>
      </rPr>
      <t>Prend en compte et</t>
    </r>
    <r>
      <rPr>
        <rFont val="Arial"/>
        <b/>
        <color/>
        <sz val="9.0"/>
      </rPr>
      <t xml:space="preserve"> analyse avec rigueur</t>
    </r>
    <r>
      <rPr>
        <rFont val="Arial"/>
        <color/>
        <sz val="9.0"/>
      </rPr>
      <t xml:space="preserve"> les caractéristiques du public accueilli, de la structure (dont les axes du projet), du contexte d’exercice</t>
    </r>
  </si>
  <si>
    <r>
      <rPr>
        <rFont val="Arial"/>
        <b/>
        <color/>
        <sz val="9.0"/>
      </rPr>
      <t xml:space="preserve">N’identifie pas </t>
    </r>
    <r>
      <rPr>
        <rFont val="Arial"/>
        <color/>
        <sz val="9.0"/>
      </rPr>
      <t>la place et le rôle des acteurs</t>
    </r>
  </si>
  <si>
    <r>
      <rPr>
        <rFont val="Arial"/>
        <color/>
        <sz val="9.0"/>
      </rPr>
      <t xml:space="preserve">Repère </t>
    </r>
    <r>
      <rPr>
        <rFont val="Arial"/>
        <b/>
        <color/>
        <sz val="9.0"/>
      </rPr>
      <t>de manière incomplète</t>
    </r>
    <r>
      <rPr>
        <rFont val="Arial"/>
        <color/>
        <sz val="9.0"/>
      </rPr>
      <t xml:space="preserve"> la place et les rôles des acteurs</t>
    </r>
  </si>
  <si>
    <r>
      <rPr>
        <rFont val="Arial"/>
        <b/>
        <color/>
        <sz val="9.0"/>
      </rPr>
      <t>Identifie la place</t>
    </r>
    <r>
      <rPr>
        <rFont val="Arial"/>
        <color/>
        <sz val="9.0"/>
      </rPr>
      <t xml:space="preserve"> et les rôles des acteurs</t>
    </r>
  </si>
  <si>
    <r>
      <rPr>
        <rFont val="Arial"/>
        <b/>
        <color/>
        <sz val="9.0"/>
      </rPr>
      <t xml:space="preserve">Analyse avec justesse </t>
    </r>
    <r>
      <rPr>
        <rFont val="Arial"/>
        <color/>
        <sz val="9.0"/>
      </rPr>
      <t>la place et les rôles des acteurs</t>
    </r>
  </si>
  <si>
    <r>
      <rPr>
        <rFont val="Arial"/>
        <b/>
        <color/>
        <sz val="9.0"/>
      </rPr>
      <t xml:space="preserve">Ne respecte pas </t>
    </r>
    <r>
      <rPr>
        <rFont val="Arial"/>
        <color/>
        <sz val="9.0"/>
      </rPr>
      <t xml:space="preserve">les rôles des différents acteurs </t>
    </r>
  </si>
  <si>
    <r>
      <rPr>
        <rFont val="Arial"/>
        <b/>
        <color/>
        <sz val="9.0"/>
      </rPr>
      <t>Respecte les rôles</t>
    </r>
    <r>
      <rPr>
        <rFont val="Arial"/>
        <color/>
        <sz val="9.0"/>
      </rPr>
      <t xml:space="preserve"> des différents acteurs </t>
    </r>
  </si>
  <si>
    <r>
      <rPr>
        <rFont val="Arial"/>
        <color/>
        <sz val="9.0"/>
      </rPr>
      <t xml:space="preserve"> </t>
    </r>
    <r>
      <rPr>
        <rFont val="Arial"/>
        <b/>
        <color/>
        <sz val="9.0"/>
      </rPr>
      <t>Respecte les rôles</t>
    </r>
    <r>
      <rPr>
        <rFont val="Arial"/>
        <color/>
        <sz val="9.0"/>
      </rPr>
      <t xml:space="preserve"> des différents acteurs présents dans la structure et </t>
    </r>
    <r>
      <rPr>
        <rFont val="Arial"/>
        <b/>
        <color/>
        <sz val="9.0"/>
      </rPr>
      <t xml:space="preserve">contribue au travail d'équipe </t>
    </r>
  </si>
  <si>
    <r>
      <rPr>
        <rFont val="Arial"/>
        <b/>
        <color/>
        <sz val="9.0"/>
      </rPr>
      <t>Sait agir, réagir et proposer</t>
    </r>
    <r>
      <rPr>
        <rFont val="Arial"/>
        <color/>
        <sz val="9.0"/>
      </rPr>
      <t xml:space="preserve"> en fonction des situations rencontrées dans la structure et au sein de l'équipe</t>
    </r>
  </si>
  <si>
    <r>
      <rPr>
        <rFont val="Arial"/>
        <color/>
        <sz val="9.0"/>
      </rPr>
      <t xml:space="preserve">Construit un projet </t>
    </r>
    <r>
      <rPr>
        <rFont val="Arial"/>
        <b/>
        <color/>
        <sz val="9.0"/>
      </rPr>
      <t xml:space="preserve">sans méthodologie </t>
    </r>
  </si>
  <si>
    <r>
      <rPr>
        <rFont val="Arial"/>
        <color/>
        <sz val="9.0"/>
      </rPr>
      <t xml:space="preserve">Construit un projet avec une </t>
    </r>
    <r>
      <rPr>
        <rFont val="Arial"/>
        <b/>
        <color/>
        <sz val="9.0"/>
      </rPr>
      <t>méthodologie incomplète</t>
    </r>
    <r>
      <rPr>
        <rFont val="Arial"/>
        <color/>
        <sz val="9.0"/>
      </rPr>
      <t xml:space="preserve"> et propose un projet</t>
    </r>
    <r>
      <rPr>
        <rFont val="Arial"/>
        <b/>
        <color/>
        <sz val="9.0"/>
      </rPr>
      <t xml:space="preserve"> peu réaliste</t>
    </r>
    <r>
      <rPr>
        <rFont val="Arial"/>
        <color/>
        <sz val="9.0"/>
      </rPr>
      <t xml:space="preserve"> ou inadapté aux attentes, besoins des publics</t>
    </r>
  </si>
  <si>
    <r>
      <rPr>
        <rFont val="Arial"/>
        <color/>
        <sz val="9.0"/>
      </rPr>
      <t xml:space="preserve">Construit </t>
    </r>
    <r>
      <rPr>
        <rFont val="Arial"/>
        <b/>
        <color/>
        <sz val="9.0"/>
      </rPr>
      <t>un projet avec méthodologie et des objectifs</t>
    </r>
    <r>
      <rPr>
        <rFont val="Arial"/>
        <color/>
        <sz val="9.0"/>
      </rPr>
      <t xml:space="preserve"> en lien avec les attentes, besoins des publics et caractéristiques du milieu professionnel</t>
    </r>
  </si>
  <si>
    <r>
      <rPr>
        <rFont val="Arial"/>
        <color/>
        <sz val="9.0"/>
      </rPr>
      <t>Construit avec u</t>
    </r>
    <r>
      <rPr>
        <rFont val="Arial"/>
        <b/>
        <color/>
        <sz val="9.0"/>
      </rPr>
      <t>ne méthodologie rigoureuse</t>
    </r>
    <r>
      <rPr>
        <rFont val="Arial"/>
        <color/>
        <sz val="9.0"/>
      </rPr>
      <t xml:space="preserve">, un projet d’animation avec des </t>
    </r>
    <r>
      <rPr>
        <rFont val="Arial"/>
        <b/>
        <color/>
        <sz val="9.0"/>
      </rPr>
      <t>objectifs clairs et pertinents</t>
    </r>
    <r>
      <rPr>
        <rFont val="Arial"/>
        <color/>
        <sz val="9.0"/>
      </rPr>
      <t xml:space="preserve"> en cohérence avec les attentes et besoins des publics, les objectifs de la structure et aux caractéristiques du milieu </t>
    </r>
  </si>
  <si>
    <r>
      <rPr>
        <rFont val="Arial"/>
        <b/>
        <color/>
        <sz val="9.0"/>
      </rPr>
      <t xml:space="preserve">N’atteint pas les objectifs </t>
    </r>
    <r>
      <rPr>
        <rFont val="Arial"/>
        <color/>
        <sz val="9.0"/>
      </rPr>
      <t xml:space="preserve">
définis au départ, projet non  réalisé</t>
    </r>
  </si>
  <si>
    <r>
      <rPr>
        <rFont val="Arial"/>
        <color/>
        <sz val="9.0"/>
      </rPr>
      <t>Atteint</t>
    </r>
    <r>
      <rPr>
        <rFont val="Arial"/>
        <b/>
        <color/>
        <sz val="9.0"/>
      </rPr>
      <t xml:space="preserve"> en partie les objectifs</t>
    </r>
    <r>
      <rPr>
        <rFont val="Arial"/>
        <color/>
        <sz val="9.0"/>
      </rPr>
      <t xml:space="preserve"> définis au départ, projet incomplètement réalisé</t>
    </r>
  </si>
  <si>
    <r>
      <rPr>
        <rFont val="Arial"/>
        <color/>
        <sz val="9.0"/>
      </rPr>
      <t>Réalise le projet et</t>
    </r>
    <r>
      <rPr>
        <rFont val="Arial"/>
        <b/>
        <color/>
        <sz val="9.0"/>
      </rPr>
      <t xml:space="preserve"> a atteint la majorité des objectifs</t>
    </r>
    <r>
      <rPr>
        <rFont val="Arial"/>
        <color/>
        <sz val="9.0"/>
      </rPr>
      <t xml:space="preserve"> définis au départ</t>
    </r>
  </si>
  <si>
    <r>
      <rPr>
        <rFont val="Arial"/>
        <color/>
        <sz val="9.0"/>
      </rPr>
      <t>A atteint</t>
    </r>
    <r>
      <rPr>
        <rFont val="Arial"/>
        <b/>
        <color/>
        <sz val="9.0"/>
      </rPr>
      <t xml:space="preserve"> tous les objectifs définis </t>
    </r>
    <r>
      <rPr>
        <rFont val="Arial"/>
        <color/>
        <sz val="9.0"/>
      </rPr>
      <t xml:space="preserve">au départ tout en adaptant les actions au public et aux aléas </t>
    </r>
  </si>
  <si>
    <r>
      <rPr>
        <rFont val="Arial"/>
        <b/>
        <color/>
        <sz val="9.0"/>
      </rPr>
      <t xml:space="preserve">N’utilise pas </t>
    </r>
    <r>
      <rPr>
        <rFont val="Arial"/>
        <color/>
        <sz val="9.0"/>
      </rPr>
      <t>d’outils d’évaluation ou ne les maîtrise pas</t>
    </r>
  </si>
  <si>
    <r>
      <rPr>
        <rFont val="Arial"/>
        <color/>
        <sz val="9.0"/>
      </rPr>
      <t xml:space="preserve">Mobilise </t>
    </r>
    <r>
      <rPr>
        <rFont val="Arial"/>
        <b/>
        <color/>
        <sz val="9.0"/>
      </rPr>
      <t>partiellement quelques outils</t>
    </r>
    <r>
      <rPr>
        <rFont val="Arial"/>
        <color/>
        <sz val="9.0"/>
      </rPr>
      <t xml:space="preserve"> d’évaluation</t>
    </r>
  </si>
  <si>
    <r>
      <rPr>
        <rFont val="Arial"/>
        <b/>
        <color/>
        <sz val="9.0"/>
      </rPr>
      <t>Choisit</t>
    </r>
    <r>
      <rPr>
        <rFont val="Arial"/>
        <color/>
        <sz val="9.0"/>
      </rPr>
      <t xml:space="preserve"> les outils d’évaluation </t>
    </r>
    <r>
      <rPr>
        <rFont val="Arial"/>
        <b/>
        <color/>
        <sz val="9.0"/>
      </rPr>
      <t>adaptés</t>
    </r>
  </si>
  <si>
    <r>
      <rPr>
        <rFont val="Arial"/>
        <b/>
        <color/>
        <sz val="9.0"/>
      </rPr>
      <t>Adapte et/ou élabore</t>
    </r>
    <r>
      <rPr>
        <rFont val="Arial"/>
        <color/>
        <sz val="9.0"/>
      </rPr>
      <t xml:space="preserve"> des outils d’évaluation </t>
    </r>
    <r>
      <rPr>
        <rFont val="Arial"/>
        <b/>
        <color/>
        <sz val="9.0"/>
      </rPr>
      <t xml:space="preserve">opérationnels </t>
    </r>
    <r>
      <rPr>
        <rFont val="Arial"/>
        <color/>
        <sz val="9.0"/>
      </rPr>
      <t>tout au long des étapes du projet</t>
    </r>
  </si>
  <si>
    <t>Identifier les caractéristiques et les attentes des personnes en perte d’autonomie</t>
  </si>
  <si>
    <t>Outils de recueil des caractéristiques du milieu professionnel, adaptés aux publics visés 
Précision et exhaustivité des observations 
Données utiles à la conception et à la réalisation du projet d’animation</t>
  </si>
  <si>
    <r>
      <rPr>
        <rFont val="Arial"/>
        <b/>
        <color/>
        <sz val="9.0"/>
      </rPr>
      <t xml:space="preserve">N’utilise pas d’outils </t>
    </r>
    <r>
      <rPr>
        <rFont val="Arial"/>
        <color/>
        <sz val="9.0"/>
      </rPr>
      <t xml:space="preserve">de recueil des caractéristiques 
Ne sait pas repérer les caractéristiques du milieu </t>
    </r>
  </si>
  <si>
    <r>
      <rPr>
        <rFont val="Arial"/>
        <color/>
        <sz val="9.0"/>
      </rPr>
      <t>Utilise un outil de recueil</t>
    </r>
    <r>
      <rPr>
        <rFont val="Arial"/>
        <b/>
        <color/>
        <sz val="9.0"/>
      </rPr>
      <t xml:space="preserve"> peu adapté </t>
    </r>
    <r>
      <rPr>
        <rFont val="Arial"/>
        <color/>
        <sz val="9.0"/>
      </rPr>
      <t xml:space="preserve">
Identifie les caractéristiques du milieu professionnel</t>
    </r>
    <r>
      <rPr>
        <rFont val="Arial"/>
        <b/>
        <color/>
        <sz val="9.0"/>
      </rPr>
      <t xml:space="preserve"> de manière incomplète </t>
    </r>
  </si>
  <si>
    <r>
      <rPr>
        <rFont val="Arial"/>
        <b/>
        <color/>
        <sz val="9.0"/>
      </rPr>
      <t>Repère les caractéristiques</t>
    </r>
    <r>
      <rPr>
        <rFont val="Arial"/>
        <color/>
        <sz val="9.0"/>
      </rPr>
      <t xml:space="preserve"> du milieu professionnel (contexte d’exercice, projet d’accueil et d’accompagnement, projet personnel de la personne âgée, attentes et souhaits du public, potentialités et difficultés liées à l’état de santé ou l’isolement…) et recueille ces données</t>
    </r>
    <r>
      <rPr>
        <rFont val="Arial"/>
        <b/>
        <color/>
        <sz val="9.0"/>
      </rPr>
      <t xml:space="preserve"> à l’aide d’outils. </t>
    </r>
  </si>
  <si>
    <r>
      <rPr>
        <rFont val="Arial"/>
        <b/>
        <color/>
        <sz val="9.0"/>
      </rPr>
      <t>Analyse avec justesse</t>
    </r>
    <r>
      <rPr>
        <rFont val="Arial"/>
        <color/>
        <sz val="9.0"/>
      </rPr>
      <t xml:space="preserve"> la majorité des données utiles     ( contexte d’exercice, attentes et souhaits du public …) avec des outils de recueil adaptés</t>
    </r>
  </si>
  <si>
    <t>Barème : 5,5 points</t>
  </si>
  <si>
    <t xml:space="preserve">Concevoir des activités de maintien de la vie relationnelle sociale et culturelle </t>
  </si>
  <si>
    <t>Activités de maintien de la vie relationnelle, sociale et culturelle
-	adaptées aux attentes et demandes des personnes âgées
-	en lien avec le projet de la structure
-	adaptées aux contraintes de l’environnement
-	adaptées aux capacités motrices, cognitives et sensorielles
-	articulées avec les interventions de l’équipe pluri professionnelle, des bénévoles, des partenaires
-	dans le respect des cadres réglementaires et de la sécurité
-	en prenant en compte l’impact de l’activité sur l’environnement</t>
  </si>
  <si>
    <r>
      <rPr>
        <rFont val="Arial"/>
        <color/>
        <sz val="9.0"/>
      </rPr>
      <t xml:space="preserve">Propose une activité de maintien de l’autonomie sociale </t>
    </r>
    <r>
      <rPr>
        <rFont val="Arial"/>
        <b/>
        <color/>
        <sz val="9.0"/>
      </rPr>
      <t>qui ne respecte pas la sécurité physique, psychologique et affective</t>
    </r>
  </si>
  <si>
    <r>
      <rPr>
        <rFont val="Arial"/>
        <color/>
        <sz val="9.0"/>
      </rPr>
      <t xml:space="preserve">Propose une activité de maintien de l’autonomie sociale qui </t>
    </r>
    <r>
      <rPr>
        <rFont val="Arial"/>
        <b/>
        <color/>
        <sz val="9.0"/>
      </rPr>
      <t>ne prend pas en compte l</t>
    </r>
    <r>
      <rPr>
        <rFont val="Arial"/>
        <color/>
        <sz val="9.0"/>
      </rPr>
      <t xml:space="preserve">es attentes du public et
le projet de la structure </t>
    </r>
  </si>
  <si>
    <r>
      <rPr>
        <rFont val="Arial"/>
        <color/>
        <sz val="9.0"/>
      </rPr>
      <t xml:space="preserve">Conçoit une activité de maintien de l’autonomie sociale </t>
    </r>
    <r>
      <rPr>
        <rFont val="Arial"/>
        <b/>
        <color/>
        <sz val="9.0"/>
      </rPr>
      <t>qui prend en compte</t>
    </r>
    <r>
      <rPr>
        <rFont val="Arial"/>
        <color/>
        <sz val="9.0"/>
      </rPr>
      <t xml:space="preserve">
-les attentes du public
-le projet et les moyens disponibles de la structure 
-la sécurité physique, psychologique et affective des personnes âgées
</t>
    </r>
  </si>
  <si>
    <r>
      <rPr>
        <rFont val="Arial"/>
        <color/>
        <sz val="9.0"/>
      </rPr>
      <t xml:space="preserve">Conçoit une activité de maintien de l’autonomie sociale </t>
    </r>
    <r>
      <rPr>
        <rFont val="Arial"/>
        <b/>
        <color/>
        <sz val="9.0"/>
      </rPr>
      <t xml:space="preserve">qui prend en compte tous les critères </t>
    </r>
    <r>
      <rPr>
        <rFont val="Arial"/>
        <color/>
        <sz val="9.0"/>
      </rPr>
      <t>et se situe dans u</t>
    </r>
    <r>
      <rPr>
        <rFont val="Arial"/>
        <b/>
        <color/>
        <sz val="9.0"/>
      </rPr>
      <t>ne progression de la participation</t>
    </r>
    <r>
      <rPr>
        <rFont val="Arial"/>
        <color/>
        <sz val="9.0"/>
      </rPr>
      <t xml:space="preserve"> des personnes. </t>
    </r>
  </si>
  <si>
    <t xml:space="preserve"> Barème :3 points</t>
  </si>
  <si>
    <t>Démarche d’animation justifiée : objectifs généraux et opérationnels de l’activité formulés et modes d’intervention précisés, choix d’une animation favorisant la mise en relation des personnes et des groupes</t>
  </si>
  <si>
    <r>
      <rPr>
        <rFont val="Arial"/>
        <b/>
        <color/>
        <sz val="9.0"/>
      </rPr>
      <t>N’adopte pas de démarche d’animation</t>
    </r>
    <r>
      <rPr>
        <rFont val="Arial"/>
        <color/>
        <sz val="9.0"/>
      </rPr>
      <t xml:space="preserve"> adaptée aux caractéristiques et attentes des personnes âgées </t>
    </r>
  </si>
  <si>
    <r>
      <rPr>
        <rFont val="Arial"/>
        <color/>
        <sz val="9.0"/>
      </rPr>
      <t xml:space="preserve">Adopte une </t>
    </r>
    <r>
      <rPr>
        <rFont val="Arial"/>
        <b/>
        <color/>
        <sz val="9.0"/>
      </rPr>
      <t xml:space="preserve">démarche d’animation partiellement formalisée et peu adaptée </t>
    </r>
    <r>
      <rPr>
        <rFont val="Arial"/>
        <color/>
        <sz val="9.0"/>
      </rPr>
      <t>aux objectifs du projet d’animation</t>
    </r>
  </si>
  <si>
    <r>
      <rPr>
        <rFont val="Arial"/>
        <color/>
        <sz val="9.0"/>
      </rPr>
      <t xml:space="preserve">Adopte </t>
    </r>
    <r>
      <rPr>
        <rFont val="Arial"/>
        <b/>
        <color/>
        <sz val="9.0"/>
      </rPr>
      <t>une démarche d’animation adaptée</t>
    </r>
    <r>
      <rPr>
        <rFont val="Arial"/>
        <color/>
        <sz val="9.0"/>
      </rPr>
      <t xml:space="preserve"> aux objectifs du projet d’animation </t>
    </r>
  </si>
  <si>
    <r>
      <rPr>
        <rFont val="Arial"/>
        <color/>
        <sz val="9.0"/>
      </rPr>
      <t xml:space="preserve">Conçoit </t>
    </r>
    <r>
      <rPr>
        <rFont val="Arial"/>
        <b/>
        <color/>
        <sz val="9.0"/>
      </rPr>
      <t>une démarche d’animation , particulièrement adaptée</t>
    </r>
    <r>
      <rPr>
        <rFont val="Arial"/>
        <color/>
        <sz val="9.0"/>
      </rPr>
      <t xml:space="preserve"> aux souhaits des personnes tout en restant dans le cadre du projet institutionnel</t>
    </r>
  </si>
  <si>
    <t>Barème :2 points</t>
  </si>
  <si>
    <t xml:space="preserve">Réaliser des activités de maintien de la vie relationnelle, sociale et culturelle </t>
  </si>
  <si>
    <t>Encouragement incitation, aide à participer aux activités, information, modes de communication</t>
  </si>
  <si>
    <r>
      <rPr>
        <rFont val="Arial"/>
        <b/>
        <color/>
        <sz val="9.0"/>
      </rPr>
      <t>Ne sollicite pas l’accord</t>
    </r>
    <r>
      <rPr>
        <rFont val="Arial"/>
        <color/>
        <sz val="9.0"/>
      </rPr>
      <t xml:space="preserve"> des personnes âgées</t>
    </r>
  </si>
  <si>
    <r>
      <rPr>
        <rFont val="Arial"/>
        <color/>
        <sz val="9.0"/>
      </rPr>
      <t xml:space="preserve">Accompagne </t>
    </r>
    <r>
      <rPr>
        <rFont val="Arial"/>
        <b/>
        <color/>
        <sz val="9.0"/>
      </rPr>
      <t xml:space="preserve">de façon sommaire </t>
    </r>
    <r>
      <rPr>
        <rFont val="Arial"/>
        <color/>
        <sz val="9.0"/>
      </rPr>
      <t>la personne âgée vers l’activité.
Anime les temps transitionnels et informels mais ne prend pas en compte les habitudes et le cadre de vie de la personne âgée</t>
    </r>
  </si>
  <si>
    <r>
      <rPr>
        <rFont val="Arial"/>
        <color/>
        <sz val="9.0"/>
      </rPr>
      <t xml:space="preserve">Sensibilise et accompagne la personne âgée vers l’activité
Anime les temps informels et transitionnels </t>
    </r>
    <r>
      <rPr>
        <rFont val="Arial"/>
        <b/>
        <color/>
        <sz val="9.0"/>
      </rPr>
      <t>en prenant en compte habitudes et cadre de vie de la personne âgée</t>
    </r>
  </si>
  <si>
    <r>
      <rPr>
        <rFont val="Arial"/>
        <color/>
        <sz val="9.0"/>
      </rPr>
      <t>Adopte une communication</t>
    </r>
    <r>
      <rPr>
        <rFont val="Arial"/>
        <b/>
        <color/>
        <sz val="9.0"/>
      </rPr>
      <t xml:space="preserve"> favorisant l’engagement et la participation </t>
    </r>
    <r>
      <rPr>
        <rFont val="Arial"/>
        <color/>
        <sz val="9.0"/>
      </rPr>
      <t xml:space="preserve">de la personne âgée vers l’activité 
</t>
    </r>
    <r>
      <rPr>
        <rFont val="Arial"/>
        <b/>
        <color/>
        <sz val="9.0"/>
      </rPr>
      <t xml:space="preserve">Mesure les enjeux </t>
    </r>
    <r>
      <rPr>
        <rFont val="Arial"/>
        <color/>
        <sz val="9.0"/>
      </rPr>
      <t>des temps informels et transitionnels dans le quotidien de la personne âgée</t>
    </r>
  </si>
  <si>
    <t>Barème  : 1,5 point</t>
  </si>
  <si>
    <t>Adaptation des activités proposées Mise en œuvre de techniques participatives d’animation Sécurité physique et affective</t>
  </si>
  <si>
    <r>
      <rPr>
        <rFont val="Arial"/>
        <b/>
        <color/>
        <sz val="9.0"/>
      </rPr>
      <t>N’assure pas la sécurité physique psychologique et affective</t>
    </r>
    <r>
      <rPr>
        <rFont val="Arial"/>
        <color/>
        <sz val="9.0"/>
      </rPr>
      <t xml:space="preserve"> des personnes âgées</t>
    </r>
  </si>
  <si>
    <r>
      <rPr>
        <rFont val="Arial"/>
        <color/>
        <sz val="9.0"/>
      </rPr>
      <t xml:space="preserve">Propose, en toute sécurité une </t>
    </r>
    <r>
      <rPr>
        <rFont val="Arial"/>
        <b/>
        <color/>
        <sz val="9.0"/>
      </rPr>
      <t xml:space="preserve">activité peu adaptée </t>
    </r>
    <r>
      <rPr>
        <rFont val="Arial"/>
        <color/>
        <sz val="9.0"/>
      </rPr>
      <t>aux souhaits, attentes et capacités des personnes.</t>
    </r>
  </si>
  <si>
    <r>
      <rPr>
        <rFont val="Arial"/>
        <color/>
        <sz val="9.0"/>
      </rPr>
      <t xml:space="preserve">Propose en toute sécurité une activité </t>
    </r>
    <r>
      <rPr>
        <rFont val="Arial"/>
        <b/>
        <color/>
        <sz val="9.0"/>
      </rPr>
      <t xml:space="preserve">adaptée aux souhaits </t>
    </r>
    <r>
      <rPr>
        <rFont val="Arial"/>
        <color/>
        <sz val="9.0"/>
      </rPr>
      <t>et attentes des personnes. S’inscrit dans les projets de la structure</t>
    </r>
  </si>
  <si>
    <r>
      <rPr>
        <rFont val="Arial"/>
        <color/>
        <sz val="9.0"/>
      </rPr>
      <t>Anime en toute sécurité une séance d’animation</t>
    </r>
    <r>
      <rPr>
        <rFont val="Arial"/>
        <b/>
        <color/>
        <sz val="9.0"/>
      </rPr>
      <t xml:space="preserve"> adaptée aux souhaits</t>
    </r>
    <r>
      <rPr>
        <rFont val="Arial"/>
        <color/>
        <sz val="9.0"/>
      </rPr>
      <t xml:space="preserve"> des personnes, </t>
    </r>
    <r>
      <rPr>
        <rFont val="Arial"/>
        <b/>
        <color/>
        <sz val="9.0"/>
      </rPr>
      <t>avec un souci de démarche participative</t>
    </r>
    <r>
      <rPr>
        <rFont val="Arial"/>
        <color/>
        <sz val="9.0"/>
      </rPr>
      <t xml:space="preserve"> .S’inscrit dans les projets de la structure</t>
    </r>
  </si>
  <si>
    <t xml:space="preserve">Barème  : 1,5 point </t>
  </si>
  <si>
    <t xml:space="preserve">Respect de l’approche par la démarche « Pouvoir d’agir » des personnes âgées </t>
  </si>
  <si>
    <r>
      <rPr>
        <rFont val="Arial"/>
        <b/>
        <color/>
        <sz val="9.0"/>
      </rPr>
      <t>Ne tient pas compte</t>
    </r>
    <r>
      <rPr>
        <rFont val="Arial"/>
        <color/>
        <sz val="9.0"/>
      </rPr>
      <t xml:space="preserve"> des attentes et des capacités des personnes âgées </t>
    </r>
  </si>
  <si>
    <r>
      <rPr>
        <rFont val="Arial"/>
        <color/>
        <sz val="9.0"/>
      </rPr>
      <t xml:space="preserve">Ne s’appuie </t>
    </r>
    <r>
      <rPr>
        <rFont val="Arial"/>
        <b/>
        <color/>
        <sz val="9.0"/>
      </rPr>
      <t xml:space="preserve">pas suffisamment sur les attentes </t>
    </r>
    <r>
      <rPr>
        <rFont val="Arial"/>
        <color/>
        <sz val="9.0"/>
      </rPr>
      <t xml:space="preserve">et les capacités  des personnes âgées </t>
    </r>
  </si>
  <si>
    <r>
      <rPr>
        <rFont val="Arial"/>
        <color/>
        <sz val="9.0"/>
      </rPr>
      <t>Mobilise d</t>
    </r>
    <r>
      <rPr>
        <rFont val="Arial"/>
        <b/>
        <color/>
        <sz val="9.0"/>
      </rPr>
      <t xml:space="preserve">es techniques participatives adaptées </t>
    </r>
    <r>
      <rPr>
        <rFont val="Arial"/>
        <color/>
        <sz val="9.0"/>
      </rPr>
      <t xml:space="preserve">aux attentes et aux capacités motrices et cognitives des personnes âgées </t>
    </r>
  </si>
  <si>
    <r>
      <rPr>
        <rFont val="Arial"/>
        <color/>
        <sz val="9.0"/>
      </rPr>
      <t xml:space="preserve">Accompagne </t>
    </r>
    <r>
      <rPr>
        <rFont val="Arial"/>
        <b/>
        <color/>
        <sz val="9.0"/>
      </rPr>
      <t xml:space="preserve">chaque personne âgée </t>
    </r>
    <r>
      <rPr>
        <rFont val="Arial"/>
        <color/>
        <sz val="9.0"/>
      </rPr>
      <t xml:space="preserve">dans ses réalisations, </t>
    </r>
    <r>
      <rPr>
        <rFont val="Arial"/>
        <b/>
        <color/>
        <sz val="9.0"/>
      </rPr>
      <t xml:space="preserve">par la démarche participative </t>
    </r>
  </si>
  <si>
    <t>Barème :0,5 point</t>
  </si>
  <si>
    <t>Efficacité de la gestion de groupe, communication adaptée au niveau individuel et collectif </t>
  </si>
  <si>
    <r>
      <rPr>
        <rFont val="Arial"/>
        <b/>
        <color/>
        <sz val="9.0"/>
      </rPr>
      <t xml:space="preserve">Ne tient pas compte </t>
    </r>
    <r>
      <rPr>
        <rFont val="Arial"/>
        <color/>
        <sz val="9.0"/>
      </rPr>
      <t xml:space="preserve">des réactions des participants lors de l’animation </t>
    </r>
  </si>
  <si>
    <r>
      <rPr>
        <rFont val="Arial"/>
        <b/>
        <color/>
        <sz val="9.0"/>
      </rPr>
      <t xml:space="preserve">N’adapte pas suffisamment </t>
    </r>
    <r>
      <rPr>
        <rFont val="Arial"/>
        <color/>
        <sz val="9.0"/>
      </rPr>
      <t>l’activité aux comportements des personnes âgées, leur situation ou leurs envies, l’environnement</t>
    </r>
  </si>
  <si>
    <r>
      <rPr>
        <rFont val="Arial"/>
        <b/>
        <color/>
        <sz val="9.0"/>
      </rPr>
      <t>Gère les personnes et le groupe et</t>
    </r>
    <r>
      <rPr>
        <rFont val="Arial"/>
        <b/>
        <strike/>
        <color/>
        <sz val="9.0"/>
      </rPr>
      <t xml:space="preserve"> </t>
    </r>
    <r>
      <rPr>
        <rFont val="Arial"/>
        <b/>
        <color/>
        <sz val="9.0"/>
      </rPr>
      <t xml:space="preserve">adapte </t>
    </r>
    <r>
      <rPr>
        <rFont val="Arial"/>
        <color/>
        <sz val="9.0"/>
      </rPr>
      <t>le déroulement de l’activité aux réactions, aux imprévus</t>
    </r>
  </si>
  <si>
    <r>
      <rPr>
        <rFont val="Arial"/>
        <color/>
        <sz val="9.0"/>
      </rPr>
      <t xml:space="preserve">Gère </t>
    </r>
    <r>
      <rPr>
        <rFont val="Arial"/>
        <b/>
        <color/>
        <sz val="9.0"/>
      </rPr>
      <t>avec efficacité</t>
    </r>
    <r>
      <rPr>
        <rFont val="Arial"/>
        <color/>
        <sz val="9.0"/>
      </rPr>
      <t xml:space="preserve"> le groupe et sa dynamique en fonction des situations, en </t>
    </r>
    <r>
      <rPr>
        <rFont val="Arial"/>
        <b/>
        <color/>
        <sz val="9.0"/>
      </rPr>
      <t>respectant la dimension individuelle et collective jusqu’à une posture de médiation</t>
    </r>
  </si>
  <si>
    <t>Barème :1 point</t>
  </si>
  <si>
    <t xml:space="preserve">Procédure d’évaluation </t>
  </si>
  <si>
    <r>
      <rPr>
        <rFont val="Arial"/>
        <b/>
        <color/>
        <sz val="9.0"/>
      </rPr>
      <t xml:space="preserve">Ne propose pas </t>
    </r>
    <r>
      <rPr>
        <rFont val="Arial"/>
        <color/>
        <sz val="9.0"/>
      </rPr>
      <t>d’évaluation</t>
    </r>
  </si>
  <si>
    <r>
      <rPr>
        <rFont val="Arial"/>
        <color/>
        <sz val="9.0"/>
      </rPr>
      <t xml:space="preserve">Propose </t>
    </r>
    <r>
      <rPr>
        <rFont val="Arial"/>
        <b/>
        <color/>
        <sz val="9.0"/>
      </rPr>
      <t>une évaluation sommaire</t>
    </r>
    <r>
      <rPr>
        <rFont val="Arial"/>
        <color/>
        <sz val="9.0"/>
      </rPr>
      <t xml:space="preserve"> avec les participants à la fin des activités et ne la prend pas en compte</t>
    </r>
  </si>
  <si>
    <r>
      <rPr>
        <rFont val="Arial"/>
        <color/>
        <sz val="9.0"/>
      </rPr>
      <t>Propose, à l’aide d’</t>
    </r>
    <r>
      <rPr>
        <rFont val="Arial"/>
        <b/>
        <color/>
        <sz val="9.0"/>
      </rPr>
      <t>un outil pertinent,</t>
    </r>
    <r>
      <rPr>
        <rFont val="Arial"/>
        <color rgb="FF2E74B5"/>
        <sz val="9.0"/>
      </rPr>
      <t xml:space="preserve"> </t>
    </r>
    <r>
      <rPr>
        <rFont val="Arial"/>
        <color/>
        <sz val="9.0"/>
      </rPr>
      <t>une évaluation aux participants à la fin des activités et la prend en compte pour f</t>
    </r>
    <r>
      <rPr>
        <rFont val="Arial"/>
        <b/>
        <color/>
        <sz val="9.0"/>
      </rPr>
      <t>aire évoluer l’action</t>
    </r>
  </si>
  <si>
    <r>
      <rPr>
        <rFont val="Arial"/>
        <color/>
        <sz val="9.0"/>
      </rPr>
      <t>Propose, à l’aide d’</t>
    </r>
    <r>
      <rPr>
        <rFont val="Arial"/>
        <b/>
        <color/>
        <sz val="9.0"/>
      </rPr>
      <t>un outil qu’il sait élaborer ou adapter</t>
    </r>
    <r>
      <rPr>
        <rFont val="Arial"/>
        <color/>
        <sz val="9.0"/>
      </rPr>
      <t>, une évaluation avec les participants à la fin des activités et la prend en compte pou</t>
    </r>
    <r>
      <rPr>
        <rFont val="Arial"/>
        <b/>
        <color/>
        <sz val="9.0"/>
      </rPr>
      <t>r faire évoluer l’action</t>
    </r>
  </si>
  <si>
    <r>
      <rPr>
        <rFont val="Arial"/>
        <color/>
        <sz val="9.0"/>
      </rPr>
      <t>Rédige le projet d’animation d</t>
    </r>
    <r>
      <rPr>
        <rFont val="Arial"/>
        <b/>
        <color/>
        <sz val="9.0"/>
      </rPr>
      <t xml:space="preserve">e façon inappropriée et inefficace </t>
    </r>
  </si>
  <si>
    <r>
      <rPr>
        <rFont val="Arial"/>
        <color/>
        <sz val="9.0"/>
      </rPr>
      <t xml:space="preserve">Rédige le projet d’animation de </t>
    </r>
    <r>
      <rPr>
        <rFont val="Arial"/>
        <b/>
        <color/>
        <sz val="9.0"/>
      </rPr>
      <t xml:space="preserve">manière peu structurée </t>
    </r>
    <r>
      <rPr>
        <rFont val="Arial"/>
        <color/>
        <sz val="9.0"/>
      </rPr>
      <t xml:space="preserve">
Propose dans le cadre du projet d’animation, des supports de communication </t>
    </r>
    <r>
      <rPr>
        <rFont val="Arial"/>
        <b/>
        <color/>
        <sz val="9.0"/>
      </rPr>
      <t>peu pertinents</t>
    </r>
  </si>
  <si>
    <r>
      <rPr>
        <rFont val="Arial"/>
        <color/>
        <sz val="9.0"/>
      </rPr>
      <t xml:space="preserve">Rédige le projet d’animation </t>
    </r>
    <r>
      <rPr>
        <rFont val="Arial"/>
        <b/>
        <color/>
        <sz val="9.0"/>
      </rPr>
      <t>avec rigueur</t>
    </r>
    <r>
      <rPr>
        <rFont val="Arial"/>
        <color/>
        <sz val="9.0"/>
      </rPr>
      <t xml:space="preserve">
Propose dans le cadre du projet d’animation des supports de communication</t>
    </r>
    <r>
      <rPr>
        <rFont val="Arial"/>
        <b/>
        <color/>
        <sz val="9.0"/>
      </rPr>
      <t xml:space="preserve"> variés</t>
    </r>
  </si>
  <si>
    <r>
      <rPr>
        <rFont val="Arial"/>
        <color/>
        <sz val="9.0"/>
      </rPr>
      <t xml:space="preserve">Fait preuve de </t>
    </r>
    <r>
      <rPr>
        <rFont val="Arial"/>
        <b/>
        <color/>
        <sz val="9.0"/>
      </rPr>
      <t xml:space="preserve">qualités rédactionnelles </t>
    </r>
    <r>
      <rPr>
        <rFont val="Arial"/>
        <color/>
        <sz val="9.0"/>
      </rPr>
      <t>pour le projet d’animation 
Elabore personnellement dans le cadre du projet d’animation des supports de communication p</t>
    </r>
    <r>
      <rPr>
        <rFont val="Arial"/>
        <b/>
        <color/>
        <sz val="9.0"/>
      </rPr>
      <t>ertinents, variés et opérationnels</t>
    </r>
  </si>
  <si>
    <r>
      <rPr>
        <rFont val="Arial"/>
        <b/>
        <color/>
        <sz val="9.0"/>
      </rPr>
      <t>Ne rend pas compte</t>
    </r>
    <r>
      <rPr>
        <rFont val="Arial"/>
        <color/>
        <sz val="9.0"/>
      </rPr>
      <t xml:space="preserve"> des échanges avec les différents acteurs </t>
    </r>
  </si>
  <si>
    <r>
      <rPr>
        <rFont val="Arial"/>
        <color/>
        <sz val="9.0"/>
      </rPr>
      <t xml:space="preserve">Ne rend </t>
    </r>
    <r>
      <rPr>
        <rFont val="Arial"/>
        <b/>
        <color/>
        <sz val="9.0"/>
      </rPr>
      <t>pas suffisamment compte</t>
    </r>
    <r>
      <rPr>
        <rFont val="Arial"/>
        <color/>
        <sz val="9.0"/>
      </rPr>
      <t xml:space="preserve"> des échanges avec les différents acteurs </t>
    </r>
  </si>
  <si>
    <r>
      <rPr>
        <rFont val="Arial"/>
        <color/>
        <sz val="9.0"/>
      </rPr>
      <t xml:space="preserve">Rend compte </t>
    </r>
    <r>
      <rPr>
        <rFont val="Arial"/>
        <b/>
        <color/>
        <sz val="9.0"/>
      </rPr>
      <t>de sa contribution dans les échanges</t>
    </r>
    <r>
      <rPr>
        <rFont val="Arial"/>
        <color/>
        <sz val="9.0"/>
      </rPr>
      <t xml:space="preserve"> avec les différents acteurs</t>
    </r>
  </si>
  <si>
    <r>
      <rPr>
        <rFont val="Arial"/>
        <b/>
        <color/>
        <sz val="9.0"/>
      </rPr>
      <t>Rend compte de ses initiatives</t>
    </r>
    <r>
      <rPr>
        <rFont val="Arial"/>
        <color/>
        <sz val="9.0"/>
      </rPr>
      <t xml:space="preserve"> </t>
    </r>
    <r>
      <rPr>
        <rFont val="Arial"/>
        <b/>
        <color/>
        <sz val="9.0"/>
      </rPr>
      <t>favorisan</t>
    </r>
    <r>
      <rPr>
        <rFont val="Arial"/>
        <color/>
        <sz val="9.0"/>
      </rPr>
      <t xml:space="preserve">t les échanges entre les différents acteurs </t>
    </r>
  </si>
  <si>
    <r>
      <rPr>
        <rFont val="Arial"/>
        <b/>
        <color rgb="FF000000"/>
        <sz val="9.0"/>
      </rPr>
      <t>N’utilise pas d’informations</t>
    </r>
    <r>
      <rPr>
        <rFont val="Arial"/>
        <color rgb="FF000000"/>
        <sz val="9.0"/>
      </rPr>
      <t xml:space="preserve"> relatives au public accueilli, à la structure, au contexte d’exercice </t>
    </r>
  </si>
  <si>
    <r>
      <rPr>
        <rFont val="Arial"/>
        <color rgb="FF000000"/>
        <sz val="9.0"/>
      </rPr>
      <t xml:space="preserve">Utilise </t>
    </r>
    <r>
      <rPr>
        <rFont val="Arial"/>
        <b/>
        <color rgb="FF000000"/>
        <sz val="9.0"/>
      </rPr>
      <t>partiellement d</t>
    </r>
    <r>
      <rPr>
        <rFont val="Arial"/>
        <color rgb="FF000000"/>
        <sz val="9.0"/>
      </rPr>
      <t>es informations fiables (relatives au public accueilli, à la structure, au contexte d’exercice)</t>
    </r>
  </si>
  <si>
    <r>
      <rPr>
        <rFont val="Arial"/>
        <color rgb="FF000000"/>
        <sz val="9.0"/>
      </rPr>
      <t xml:space="preserve">Sélectionne </t>
    </r>
    <r>
      <rPr>
        <rFont val="Arial"/>
        <b/>
        <color rgb="FF000000"/>
        <sz val="9.0"/>
      </rPr>
      <t>des informations fiables</t>
    </r>
    <r>
      <rPr>
        <rFont val="Arial"/>
        <color rgb="FF000000"/>
        <sz val="9.0"/>
      </rPr>
      <t xml:space="preserve"> (relatives au public accueilli, à la structure, au contexte d’exercice)</t>
    </r>
  </si>
  <si>
    <r>
      <rPr>
        <rFont val="Arial"/>
        <b/>
        <color rgb="FF000000"/>
        <sz val="9.0"/>
      </rPr>
      <t>Produit des informations fiables et pertinentes</t>
    </r>
    <r>
      <rPr>
        <rFont val="Arial"/>
        <color rgb="FF000000"/>
        <sz val="9.0"/>
      </rPr>
      <t xml:space="preserve"> (relatives au public accueilli, à la structure, au contexte d’exercice)</t>
    </r>
  </si>
  <si>
    <r>
      <rPr>
        <rFont val="Arial"/>
        <b/>
        <color/>
        <sz val="9.0"/>
      </rPr>
      <t xml:space="preserve">N’analyse pas sa pratique </t>
    </r>
    <r>
      <rPr>
        <rFont val="Arial"/>
        <color/>
        <sz val="9.0"/>
      </rPr>
      <t>professionnelle : absence d’outil, de démarche et absence de vision de son rôle</t>
    </r>
  </si>
  <si>
    <r>
      <rPr>
        <rFont val="Arial"/>
        <color/>
        <sz val="9.0"/>
      </rPr>
      <t xml:space="preserve">Analyse </t>
    </r>
    <r>
      <rPr>
        <rFont val="Arial"/>
        <b/>
        <color/>
        <sz val="9.0"/>
      </rPr>
      <t xml:space="preserve">de façon incomplète </t>
    </r>
    <r>
      <rPr>
        <rFont val="Arial"/>
        <color/>
        <sz val="9.0"/>
      </rPr>
      <t xml:space="preserve">sa pratique professionnelle : outil ou démarche inadaptés 
</t>
    </r>
    <r>
      <rPr>
        <rFont val="Arial"/>
        <b/>
        <color/>
        <sz val="9.0"/>
      </rPr>
      <t>N’explicite pas</t>
    </r>
    <r>
      <rPr>
        <rFont val="Arial"/>
        <color/>
        <sz val="9.0"/>
      </rPr>
      <t xml:space="preserve"> ses points forts et insuffisants</t>
    </r>
  </si>
  <si>
    <r>
      <rPr>
        <rFont val="Arial"/>
        <color/>
        <sz val="9.0"/>
      </rPr>
      <t>Analyse sa pratique professionnelle de</t>
    </r>
    <r>
      <rPr>
        <rFont val="Arial"/>
        <b/>
        <color/>
        <sz val="9.0"/>
      </rPr>
      <t xml:space="preserve"> manière cohérente : </t>
    </r>
    <r>
      <rPr>
        <rFont val="Arial"/>
        <color/>
        <sz val="9.0"/>
      </rPr>
      <t xml:space="preserve">outil et démarche adaptés.
</t>
    </r>
    <r>
      <rPr>
        <rFont val="Arial"/>
        <b/>
        <color/>
        <sz val="9.0"/>
      </rPr>
      <t xml:space="preserve">Identifie </t>
    </r>
    <r>
      <rPr>
        <rFont val="Arial"/>
        <color/>
        <sz val="9.0"/>
      </rPr>
      <t xml:space="preserve">des points forts et insuffisants par rapport à ses actions et à ses démarches </t>
    </r>
  </si>
  <si>
    <r>
      <rPr>
        <rFont val="Arial"/>
        <color/>
        <sz val="9.0"/>
      </rPr>
      <t xml:space="preserve">Analyse sa pratique professionnelle </t>
    </r>
    <r>
      <rPr>
        <rFont val="Arial"/>
        <b/>
        <color/>
        <sz val="9.0"/>
      </rPr>
      <t>avec rigueur,  l’explicite, propose</t>
    </r>
    <r>
      <rPr>
        <rFont val="Arial"/>
        <color/>
        <sz val="9.0"/>
      </rPr>
      <t xml:space="preserve"> et met en place des actions correctives</t>
    </r>
  </si>
  <si>
    <t>Sous épreuve E31 : Animation visant le maintien de l’autonomie sociale et le bien être personnel en établissement ou à domicile</t>
  </si>
  <si>
    <t>Epreuve pratique et orale menée en milieu professionnel</t>
  </si>
  <si>
    <t xml:space="preserve">PARTIE PRATIQUE : séance d’animation auprès des personnes âgées </t>
  </si>
  <si>
    <r>
      <rPr>
        <rFont val="Arial"/>
        <color rgb="FF000000"/>
        <sz val="9.0"/>
      </rPr>
      <t xml:space="preserve">Non réussi </t>
    </r>
    <r>
      <rPr>
        <rFont val="Arial"/>
        <color rgb="FFFF0000"/>
        <sz val="9.0"/>
      </rPr>
      <t>10%</t>
    </r>
  </si>
  <si>
    <r>
      <rPr>
        <rFont val="Arial"/>
        <color rgb="FF000000"/>
        <sz val="9.0"/>
      </rPr>
      <t xml:space="preserve">Insuffisamment réussi </t>
    </r>
    <r>
      <rPr>
        <rFont val="Arial"/>
        <color rgb="FFFF0000"/>
        <sz val="9.0"/>
      </rPr>
      <t>35%</t>
    </r>
  </si>
  <si>
    <r>
      <rPr>
        <rFont val="Arial"/>
        <color rgb="FF000000"/>
        <sz val="9.0"/>
      </rPr>
      <t xml:space="preserve">Réussi </t>
    </r>
    <r>
      <rPr>
        <rFont val="Arial"/>
        <color rgb="FFFF0000"/>
        <sz val="9.0"/>
      </rPr>
      <t>70%</t>
    </r>
  </si>
  <si>
    <r>
      <rPr>
        <rFont val="Calibri"/>
        <color rgb="FF000000"/>
        <sz val="11.0"/>
      </rPr>
      <t xml:space="preserve">Bien réussi </t>
    </r>
    <r>
      <rPr>
        <rFont val="Calibri"/>
        <color rgb="FFFF0000"/>
        <sz val="11.0"/>
      </rPr>
      <t>100%</t>
    </r>
  </si>
  <si>
    <r>
      <rPr>
        <rFont val="Arial"/>
        <b/>
        <color/>
        <sz val="9.0"/>
      </rPr>
      <t xml:space="preserve">N’assure pas la sécurité physique psychologique et affective </t>
    </r>
    <r>
      <rPr>
        <rFont val="Arial"/>
        <color/>
        <sz val="9.0"/>
      </rPr>
      <t>des personnes âgées</t>
    </r>
  </si>
  <si>
    <r>
      <rPr>
        <rFont val="Arial"/>
        <color/>
        <sz val="9.0"/>
      </rPr>
      <t xml:space="preserve">Propose, en toute sécurité une activité </t>
    </r>
    <r>
      <rPr>
        <rFont val="Arial"/>
        <b/>
        <color/>
        <sz val="9.0"/>
      </rPr>
      <t>peu adaptée</t>
    </r>
    <r>
      <rPr>
        <rFont val="Arial"/>
        <color/>
        <sz val="9.0"/>
      </rPr>
      <t xml:space="preserve"> aux souhaits, attentes et capacités des personnes.</t>
    </r>
  </si>
  <si>
    <r>
      <rPr>
        <rFont val="Arial"/>
        <color/>
        <sz val="9.0"/>
      </rPr>
      <t xml:space="preserve">Propose en toute sécurité une activité </t>
    </r>
    <r>
      <rPr>
        <rFont val="Arial"/>
        <b/>
        <color/>
        <sz val="9.0"/>
      </rPr>
      <t>adaptée</t>
    </r>
    <r>
      <rPr>
        <rFont val="Arial"/>
        <color/>
        <sz val="9.0"/>
      </rPr>
      <t xml:space="preserve"> aux souhaits et attentes des personnes. S’inscrit dans les projets de la structure</t>
    </r>
  </si>
  <si>
    <r>
      <rPr>
        <rFont val="Arial"/>
        <color/>
        <sz val="9.0"/>
      </rPr>
      <t xml:space="preserve">Anime en toute sécurité une séance d’animation adaptée aux souhaits des personnes, </t>
    </r>
    <r>
      <rPr>
        <rFont val="Arial"/>
        <b/>
        <color/>
        <sz val="9.0"/>
      </rPr>
      <t>avec un souci de démarche participative</t>
    </r>
    <r>
      <rPr>
        <rFont val="Arial"/>
        <color/>
        <sz val="9.0"/>
      </rPr>
      <t xml:space="preserve"> .S’inscrit dans les projets de la structure</t>
    </r>
  </si>
  <si>
    <t xml:space="preserve">Barème  : 16 points </t>
  </si>
  <si>
    <r>
      <rPr>
        <rFont val="Arial"/>
        <b/>
        <color/>
        <sz val="9.0"/>
      </rPr>
      <t>Ne tient pas compte</t>
    </r>
    <r>
      <rPr>
        <rFont val="Arial"/>
        <color/>
        <sz val="9.0"/>
      </rPr>
      <t xml:space="preserve"> des attentes et des capacités des personnes âgées </t>
    </r>
  </si>
  <si>
    <r>
      <rPr>
        <rFont val="Arial"/>
        <color/>
        <sz val="9.0"/>
      </rPr>
      <t xml:space="preserve">Ne s’appuie </t>
    </r>
    <r>
      <rPr>
        <rFont val="Arial"/>
        <b/>
        <color/>
        <sz val="9.0"/>
      </rPr>
      <t>pas suffisamment</t>
    </r>
    <r>
      <rPr>
        <rFont val="Arial"/>
        <color/>
        <sz val="9.0"/>
      </rPr>
      <t xml:space="preserve"> sur les attentes et les capacités  des personnes âgées </t>
    </r>
  </si>
  <si>
    <r>
      <rPr>
        <rFont val="Arial"/>
        <color/>
        <sz val="9.0"/>
      </rPr>
      <t xml:space="preserve">Mobilise des </t>
    </r>
    <r>
      <rPr>
        <rFont val="Arial"/>
        <b/>
        <color/>
        <sz val="9.0"/>
      </rPr>
      <t>techniques participatives adaptées</t>
    </r>
    <r>
      <rPr>
        <rFont val="Arial"/>
        <color/>
        <sz val="9.0"/>
      </rPr>
      <t xml:space="preserve"> aux attentes et aux capacités motrices et cognitives des personnes âgées </t>
    </r>
  </si>
  <si>
    <r>
      <rPr>
        <rFont val="Arial"/>
        <color/>
        <sz val="9.0"/>
      </rPr>
      <t xml:space="preserve">Accompagne </t>
    </r>
    <r>
      <rPr>
        <rFont val="Arial"/>
        <b/>
        <color/>
        <sz val="9.0"/>
      </rPr>
      <t xml:space="preserve">chaque personne </t>
    </r>
    <r>
      <rPr>
        <rFont val="Arial"/>
        <color/>
        <sz val="9.0"/>
      </rPr>
      <t xml:space="preserve">âgée dans ses réalisations, </t>
    </r>
    <r>
      <rPr>
        <rFont val="Arial"/>
        <b/>
        <color/>
        <sz val="9.0"/>
      </rPr>
      <t xml:space="preserve">par la démarche participative </t>
    </r>
  </si>
  <si>
    <t>Barème :10 points</t>
  </si>
  <si>
    <r>
      <rPr>
        <rFont val="Arial"/>
        <b/>
        <color/>
        <sz val="9.0"/>
      </rPr>
      <t xml:space="preserve">Ne tient pas compte </t>
    </r>
    <r>
      <rPr>
        <rFont val="Arial"/>
        <color/>
        <sz val="9.0"/>
      </rPr>
      <t xml:space="preserve">des réactions des participants lors de l’animation </t>
    </r>
  </si>
  <si>
    <r>
      <rPr>
        <rFont val="Arial"/>
        <color/>
        <sz val="9.0"/>
      </rPr>
      <t xml:space="preserve">N’adapte </t>
    </r>
    <r>
      <rPr>
        <rFont val="Arial"/>
        <b/>
        <color/>
        <sz val="9.0"/>
      </rPr>
      <t>pas suffisamment l’activité</t>
    </r>
    <r>
      <rPr>
        <rFont val="Arial"/>
        <color/>
        <sz val="9.0"/>
      </rPr>
      <t xml:space="preserve"> aux comportements des personnes âgées, leur situation ou leurs envies, l’environnement</t>
    </r>
  </si>
  <si>
    <r>
      <rPr>
        <rFont val="Arial"/>
        <b/>
        <color/>
        <sz val="9.0"/>
      </rPr>
      <t>Gère les personnes et le groupe</t>
    </r>
    <r>
      <rPr>
        <rFont val="Arial"/>
        <color/>
        <sz val="9.0"/>
      </rPr>
      <t xml:space="preserve"> et </t>
    </r>
    <r>
      <rPr>
        <rFont val="Arial"/>
        <b/>
        <color/>
        <sz val="9.0"/>
      </rPr>
      <t>adapte</t>
    </r>
    <r>
      <rPr>
        <rFont val="Arial"/>
        <color/>
        <sz val="9.0"/>
      </rPr>
      <t xml:space="preserve"> le déroulement de l’activité aux réactions, aux imprévus</t>
    </r>
  </si>
  <si>
    <r>
      <rPr>
        <rFont val="Arial"/>
        <color/>
        <sz val="9.0"/>
      </rPr>
      <t xml:space="preserve">Gère avec </t>
    </r>
    <r>
      <rPr>
        <rFont val="Arial"/>
        <b/>
        <color/>
        <sz val="9.0"/>
      </rPr>
      <t>efficacité l</t>
    </r>
    <r>
      <rPr>
        <rFont val="Arial"/>
        <color/>
        <sz val="9.0"/>
      </rPr>
      <t>e groupe et sa dynamique en fonction des situations, en respectant l</t>
    </r>
    <r>
      <rPr>
        <rFont val="Arial"/>
        <b/>
        <color/>
        <sz val="9.0"/>
      </rPr>
      <t>a dimension individuelle et collective jusqu’à une posture de médiation</t>
    </r>
  </si>
  <si>
    <t>Barème :16 points</t>
  </si>
  <si>
    <r>
      <rPr>
        <rFont val="Arial"/>
        <b/>
        <color/>
        <sz val="9.0"/>
      </rPr>
      <t>Ne propose pas</t>
    </r>
    <r>
      <rPr>
        <rFont val="Arial"/>
        <color/>
        <sz val="9.0"/>
      </rPr>
      <t xml:space="preserve"> d’évaluation</t>
    </r>
  </si>
  <si>
    <r>
      <rPr>
        <rFont val="Arial"/>
        <color/>
        <sz val="9.0"/>
      </rPr>
      <t>Propose une évaluation</t>
    </r>
    <r>
      <rPr>
        <rFont val="Arial"/>
        <b/>
        <color/>
        <sz val="9.0"/>
      </rPr>
      <t xml:space="preserve"> sommaire</t>
    </r>
    <r>
      <rPr>
        <rFont val="Arial"/>
        <color/>
        <sz val="9.0"/>
      </rPr>
      <t xml:space="preserve"> avec les participants à la fin des activités et ne la prend pas en compte</t>
    </r>
  </si>
  <si>
    <r>
      <rPr>
        <rFont val="Arial"/>
        <color/>
        <sz val="9.0"/>
      </rPr>
      <t>Propose, à l’aide</t>
    </r>
    <r>
      <rPr>
        <rFont val="Arial"/>
        <b/>
        <color/>
        <sz val="9.0"/>
      </rPr>
      <t xml:space="preserve"> d’un outil pertinent,</t>
    </r>
    <r>
      <rPr>
        <rFont val="Arial"/>
        <b/>
        <color rgb="FF2E74B5"/>
        <sz val="9.0"/>
      </rPr>
      <t xml:space="preserve"> </t>
    </r>
    <r>
      <rPr>
        <rFont val="Arial"/>
        <color/>
        <sz val="9.0"/>
      </rPr>
      <t>une évaluation aux participants à la fin des activités et la prend en compte pour f</t>
    </r>
    <r>
      <rPr>
        <rFont val="Arial"/>
        <b/>
        <color/>
        <sz val="9.0"/>
      </rPr>
      <t>aire évoluer l’action</t>
    </r>
  </si>
  <si>
    <r>
      <rPr>
        <rFont val="Arial"/>
        <color/>
        <sz val="9.0"/>
      </rPr>
      <t xml:space="preserve">Propose, </t>
    </r>
    <r>
      <rPr>
        <rFont val="Arial"/>
        <b/>
        <color/>
        <sz val="9.0"/>
      </rPr>
      <t>à l’aide d’un outil qu’il sait élaborer ou adapter</t>
    </r>
    <r>
      <rPr>
        <rFont val="Arial"/>
        <color/>
        <sz val="9.0"/>
      </rPr>
      <t xml:space="preserve">, une évaluation avec les participants à la fin des activités et la prend en compte pour </t>
    </r>
    <r>
      <rPr>
        <rFont val="Arial"/>
        <b/>
        <color/>
        <sz val="9.0"/>
      </rPr>
      <t>faire évoluer l’action</t>
    </r>
  </si>
  <si>
    <t>/ 48</t>
  </si>
  <si>
    <t xml:space="preserve">NOTE PROPOSEE PAR LE JURY </t>
  </si>
  <si>
    <t xml:space="preserve">PARTIE ORALE : Présentation et analyse de la séance d’animation auprès des personnes âgées </t>
  </si>
  <si>
    <r>
      <rPr>
        <rFont val="Arial"/>
        <color rgb="FF000000"/>
        <sz val="9.0"/>
      </rPr>
      <t xml:space="preserve">Non réussi </t>
    </r>
    <r>
      <rPr>
        <rFont val="Arial"/>
        <color rgb="FFFF0000"/>
        <sz val="9.0"/>
      </rPr>
      <t>10%</t>
    </r>
  </si>
  <si>
    <r>
      <rPr>
        <rFont val="Arial"/>
        <color rgb="FF000000"/>
        <sz val="9.0"/>
      </rPr>
      <t xml:space="preserve">Insuffisamment réussi </t>
    </r>
    <r>
      <rPr>
        <rFont val="Arial"/>
        <color rgb="FFFF0000"/>
        <sz val="9.0"/>
      </rPr>
      <t>35%</t>
    </r>
  </si>
  <si>
    <r>
      <rPr>
        <rFont val="Arial"/>
        <color rgb="FF000000"/>
        <sz val="9.0"/>
      </rPr>
      <t xml:space="preserve">Réussi </t>
    </r>
    <r>
      <rPr>
        <rFont val="Arial"/>
        <color rgb="FFFF0000"/>
        <sz val="9.0"/>
      </rPr>
      <t>70%</t>
    </r>
  </si>
  <si>
    <r>
      <rPr>
        <rFont val="Calibri"/>
        <color rgb="FF000000"/>
        <sz val="11.0"/>
      </rPr>
      <t xml:space="preserve">Bien réussi </t>
    </r>
    <r>
      <rPr>
        <rFont val="Calibri"/>
        <color rgb="FFFF0000"/>
        <sz val="11.0"/>
      </rPr>
      <t>100%</t>
    </r>
  </si>
  <si>
    <r>
      <rPr>
        <rFont val="Arial"/>
        <color/>
        <sz val="9.0"/>
      </rPr>
      <t xml:space="preserve">N’utilise </t>
    </r>
    <r>
      <rPr>
        <rFont val="Arial"/>
        <b/>
        <color/>
        <sz val="9.0"/>
      </rPr>
      <t xml:space="preserve">pas d’outils de recueil </t>
    </r>
    <r>
      <rPr>
        <rFont val="Arial"/>
        <color/>
        <sz val="9.0"/>
      </rPr>
      <t xml:space="preserve">des caractéristiques 
Ne sait pas repérer les caractéristiques du milieu </t>
    </r>
  </si>
  <si>
    <r>
      <rPr>
        <rFont val="Arial"/>
        <color/>
        <sz val="9.0"/>
      </rPr>
      <t xml:space="preserve">Utilise </t>
    </r>
    <r>
      <rPr>
        <rFont val="Arial"/>
        <b/>
        <color/>
        <sz val="9.0"/>
      </rPr>
      <t xml:space="preserve">un outil de recueil peu adapté </t>
    </r>
    <r>
      <rPr>
        <rFont val="Arial"/>
        <color/>
        <sz val="9.0"/>
      </rPr>
      <t xml:space="preserve">
Identifie les caractéristiques du milieu professionnel </t>
    </r>
    <r>
      <rPr>
        <rFont val="Arial"/>
        <b/>
        <color/>
        <sz val="9.0"/>
      </rPr>
      <t xml:space="preserve">de manière incomplète </t>
    </r>
  </si>
  <si>
    <r>
      <rPr>
        <rFont val="Arial"/>
        <b/>
        <color/>
        <sz val="9.0"/>
      </rPr>
      <t>Repère les caractéristiques</t>
    </r>
    <r>
      <rPr>
        <rFont val="Arial"/>
        <color/>
        <sz val="9.0"/>
      </rPr>
      <t xml:space="preserve"> du milieu professionnel (contexte d’exercice, projet d’accueil et d’accompagnement, projet personnel de la personne âgée, attentes et souhaits du public, potentialités et difficultés liées à l’état de santé ou l’isolement…) et recueille ces données</t>
    </r>
    <r>
      <rPr>
        <rFont val="Arial"/>
        <b/>
        <color/>
        <sz val="9.0"/>
      </rPr>
      <t xml:space="preserve"> à l’aide d’outils. </t>
    </r>
  </si>
  <si>
    <r>
      <rPr>
        <rFont val="Arial"/>
        <b/>
        <color/>
        <sz val="9.0"/>
      </rPr>
      <t xml:space="preserve">Analyse avec justesse la majorité des données utiles  </t>
    </r>
    <r>
      <rPr>
        <rFont val="Arial"/>
        <color/>
        <sz val="9.0"/>
      </rPr>
      <t xml:space="preserve">   ( contexte d’exercice, attentes et souhaits du public …) avec des outils de recueil </t>
    </r>
    <r>
      <rPr>
        <rFont val="Arial"/>
        <b/>
        <color/>
        <sz val="9.0"/>
      </rPr>
      <t>adaptés</t>
    </r>
  </si>
  <si>
    <t>Barème : 4 points</t>
  </si>
  <si>
    <t>Maîtrise des savoirs associés en lien avec l’analyse des caractéristiques et attentes des personnes âgées en perte d’autonomie : connaissance de la personne âgée accueillie en établissement, cadre de vie et vie sociale des personnes âgées, méthodologie de recueil de données, travail en équipe pluri professionnelle en établissement</t>
  </si>
  <si>
    <r>
      <rPr>
        <rFont val="Arial"/>
        <b/>
        <color/>
        <sz val="9.0"/>
      </rPr>
      <t>Ne maîtrise pas les savoirs associés</t>
    </r>
    <r>
      <rPr>
        <rFont val="Arial"/>
        <color/>
        <sz val="9.0"/>
      </rPr>
      <t xml:space="preserve"> en lien avec l’analyse des caractéristiques et attentes des personnes âgées en perte d’autonomie </t>
    </r>
  </si>
  <si>
    <r>
      <rPr>
        <rFont val="Arial"/>
        <color/>
        <sz val="9.0"/>
      </rPr>
      <t xml:space="preserve">Montre </t>
    </r>
    <r>
      <rPr>
        <rFont val="Arial"/>
        <b/>
        <color/>
        <sz val="9.0"/>
      </rPr>
      <t>des lacunes ou commet des erreurs</t>
    </r>
    <r>
      <rPr>
        <rFont val="Arial"/>
        <color/>
        <sz val="9.0"/>
      </rPr>
      <t xml:space="preserve"> autour des savoirs associés en lien l’analyse des caractéristiques et attentes des personnes âgées en perte d’autonomie </t>
    </r>
  </si>
  <si>
    <r>
      <rPr>
        <rFont val="Arial"/>
        <color/>
        <sz val="9.0"/>
      </rPr>
      <t xml:space="preserve">Mobilise </t>
    </r>
    <r>
      <rPr>
        <rFont val="Arial"/>
        <b/>
        <color/>
        <sz val="9.0"/>
      </rPr>
      <t xml:space="preserve">la majorité des savoirs associés </t>
    </r>
    <r>
      <rPr>
        <rFont val="Arial"/>
        <color/>
        <sz val="9.0"/>
      </rPr>
      <t>en lien l’analyse des caractéristiques et attentes des personnes âgées en perte d’autonomie </t>
    </r>
  </si>
  <si>
    <r>
      <rPr>
        <rFont val="Arial"/>
        <color/>
        <sz val="9.0"/>
      </rPr>
      <t>Propose des r</t>
    </r>
    <r>
      <rPr>
        <rFont val="Arial"/>
        <b/>
        <color/>
        <sz val="9.0"/>
      </rPr>
      <t xml:space="preserve">éponses pertinentes , argumentées et précises </t>
    </r>
    <r>
      <rPr>
        <rFont val="Arial"/>
        <color/>
        <sz val="9.0"/>
      </rPr>
      <t>en lien avec l’analyse des caractéristiques et attentes des personnes âgées en perte d’autonomie </t>
    </r>
  </si>
  <si>
    <t>Barème  : 4 points</t>
  </si>
  <si>
    <r>
      <rPr>
        <rFont val="Arial"/>
        <color/>
        <sz val="9.0"/>
      </rPr>
      <t xml:space="preserve">Propose une activité de maintien de l’autonomie sociale </t>
    </r>
    <r>
      <rPr>
        <rFont val="Arial"/>
        <b/>
        <color/>
        <sz val="9.0"/>
      </rPr>
      <t>qui ne respecte pas la sécurité physique, psychologique et affective</t>
    </r>
  </si>
  <si>
    <r>
      <rPr>
        <rFont val="Arial"/>
        <color/>
        <sz val="9.0"/>
      </rPr>
      <t xml:space="preserve">Propose une activité de maintien de l’autonomie sociale </t>
    </r>
    <r>
      <rPr>
        <rFont val="Arial"/>
        <b/>
        <color/>
        <sz val="9.0"/>
      </rPr>
      <t>qui ne prend pas en compte</t>
    </r>
    <r>
      <rPr>
        <rFont val="Arial"/>
        <color/>
        <sz val="9.0"/>
      </rPr>
      <t xml:space="preserve"> les attentes du public et
le projet de la structure </t>
    </r>
  </si>
  <si>
    <r>
      <rPr>
        <rFont val="Arial"/>
        <color/>
        <sz val="9.0"/>
      </rPr>
      <t xml:space="preserve">Conçoit une activité de maintien de l’autonomie sociale </t>
    </r>
    <r>
      <rPr>
        <rFont val="Arial"/>
        <b/>
        <color/>
        <sz val="9.0"/>
      </rPr>
      <t>qui prend en compte</t>
    </r>
    <r>
      <rPr>
        <rFont val="Arial"/>
        <color/>
        <sz val="9.0"/>
      </rPr>
      <t xml:space="preserve">
-les attentes du public
-le projet et les moyens disponibles de la structure 
-la sécurité physique, psychologique et affective des personnes âgées
</t>
    </r>
  </si>
  <si>
    <r>
      <rPr>
        <rFont val="Arial"/>
        <color/>
        <sz val="9.0"/>
      </rPr>
      <t xml:space="preserve">Conçoit une activité de maintien de l’autonomie sociale </t>
    </r>
    <r>
      <rPr>
        <rFont val="Arial"/>
        <b/>
        <color/>
        <sz val="9.0"/>
      </rPr>
      <t xml:space="preserve">qui prend en compte tous les critères </t>
    </r>
    <r>
      <rPr>
        <rFont val="Arial"/>
        <color/>
        <sz val="9.0"/>
      </rPr>
      <t xml:space="preserve">et se situe dans une </t>
    </r>
    <r>
      <rPr>
        <rFont val="Arial"/>
        <b/>
        <color/>
        <sz val="9.0"/>
      </rPr>
      <t>progression de la participation</t>
    </r>
    <r>
      <rPr>
        <rFont val="Arial"/>
        <color/>
        <sz val="9.0"/>
      </rPr>
      <t xml:space="preserve"> des personnes. </t>
    </r>
  </si>
  <si>
    <t>v</t>
  </si>
  <si>
    <t xml:space="preserve">N’adopte pas de démarche d’animation adaptée aux caractéristiques et attentes des personnes âgées </t>
  </si>
  <si>
    <t>Adopte une démarche d’animation partiellement formalisée et peu adaptée aux objectifs du projet d’animation</t>
  </si>
  <si>
    <t xml:space="preserve">Adopte une démarche d’animation adaptée aux objectifs du projet d’animation </t>
  </si>
  <si>
    <t>Conçoit une démarche d’animation , particulièrement adaptée aux souhaits des personnes tout en restant dans le cadre du projet institutionnel</t>
  </si>
  <si>
    <t>Maîtrise des savoirs associés en lien avec la conception des activités de maintien de la vie relationnelle, sociale et culturelle : l’animation de la vie sociale, objectifs et aspects techniques des différentes activités….</t>
  </si>
  <si>
    <t>Ne maîtrise pas les savoirs associés en lien avec la conception des activités de maintien de la vie relationnelle, sociale et culturelle</t>
  </si>
  <si>
    <t>Montre des lacunes ou commet des erreurs autour des savoirs associés en lien avec la conception des activités de maintien de la vie relationnelle, sociale et culturelle</t>
  </si>
  <si>
    <t>Mobilise la majorité des savoirs associés en lien avec la conception des activités de maintien de la vie relationnelle, sociale et culturelle</t>
  </si>
  <si>
    <t>Propose des réponses pertinentes argumentées et précises en lien avec la conception des activités de maintien de la vie relationnelle, sociale et culturelle</t>
  </si>
  <si>
    <t xml:space="preserve">Justifier et approfondir les éléments constitutifs de la séance d’animation </t>
  </si>
  <si>
    <t xml:space="preserve">Justification et approfondissement des éléments repérés lors de l’observation de la séance d’animation et lors de la présentation des supports d’animation : qualité de l’argumentation </t>
  </si>
  <si>
    <t xml:space="preserve">Ne formule pas d’argumentation sur les éléments repérés lors de la séance d’animation et sur les supports fournis </t>
  </si>
  <si>
    <t>Formule quelques argumentations sur les éléments repérés lors de la séance et sur les supports</t>
  </si>
  <si>
    <t>Argumente convenablement les éléments repérés lors de la séance d’animation et sur les supports</t>
  </si>
  <si>
    <t>Propose une argumentation riche, de qualité sur les éléments repérés lors de la séance d’animation et sur les supports</t>
  </si>
  <si>
    <t>Barème : 5 points</t>
  </si>
  <si>
    <t xml:space="preserve">Outils pour l’analyse de pratique, démarche d’analyse de pratique, justification et remédiation </t>
  </si>
  <si>
    <t>N’analyse pas sa pratique professionnelle : absence d’outil, de démarche et absence de vision de son rôle</t>
  </si>
  <si>
    <t>Analyse de façon incomplète sa pratique professionnelle : outil ou démarche inadaptés
N’explicite pas ses points forts et insuffisants</t>
  </si>
  <si>
    <t>Analyse sa pratique professionnelle de manière cohérente : outil et démarche adaptés.
Identifie des points forts et insuffisants par rapport à ses actions et à ses démarches</t>
  </si>
  <si>
    <t>Analyse sa pratique professionnelle avec rigueur,  l’explicite, propose et met en place des actions correctives</t>
  </si>
  <si>
    <r>
      <rPr>
        <rFont val="Arial"/>
        <color/>
        <sz val="9.0"/>
      </rPr>
      <t>Présenter et justifier une animation visant le maintien de l’autonomie sociale et le bien être personnel en établissement ou à domicile</t>
    </r>
    <r>
      <rPr>
        <rFont val="Arial"/>
        <color rgb="FF2E74B5"/>
        <sz val="9.0"/>
      </rPr>
      <t xml:space="preserve"> </t>
    </r>
  </si>
  <si>
    <t xml:space="preserve">Respect du temps imparti de présentation des supports d’animation
Clarté de l’expression 
Qualité d’écoute et aptitude au dialogue 
Utilisation d’un vocabulaire professionnel 
Réactivité, dynamisme, conviction. </t>
  </si>
  <si>
    <t>Ne respecte pas les attendus de la présentation et de l’entretien</t>
  </si>
  <si>
    <t xml:space="preserve">Respecte   partiellement les attendus de la présentation et de l’entretien </t>
  </si>
  <si>
    <t>Respecte  la majorité des attendus de la présentation et de l’entretien</t>
  </si>
  <si>
    <t>Respecte  tous  les attendus de la présentation et de l’entretien</t>
  </si>
  <si>
    <t>Barème :6 points</t>
  </si>
  <si>
    <t>/ 32</t>
  </si>
  <si>
    <t xml:space="preserve">NOTE FINALE :  </t>
  </si>
  <si>
    <t>/ 80</t>
  </si>
  <si>
    <t>Noms et prénoms des évaluateurs</t>
  </si>
  <si>
    <t>Sous épreuve E32 : Animation visant l’épanouissement, la socialisation et l’exercice des droits citoyens</t>
  </si>
  <si>
    <t>PARTIE PRATIQUE : séance d’animation auprès des enfants</t>
  </si>
  <si>
    <r>
      <rPr>
        <rFont val="Arial"/>
        <color rgb="FF000000"/>
        <sz val="9.0"/>
      </rPr>
      <t xml:space="preserve">Non réussi </t>
    </r>
    <r>
      <rPr>
        <rFont val="Arial"/>
        <color rgb="FFFF0000"/>
        <sz val="9.0"/>
      </rPr>
      <t>10%</t>
    </r>
  </si>
  <si>
    <r>
      <rPr>
        <rFont val="Arial"/>
        <color rgb="FF000000"/>
        <sz val="9.0"/>
      </rPr>
      <t xml:space="preserve">Insuffisamment réussi </t>
    </r>
    <r>
      <rPr>
        <rFont val="Arial"/>
        <color rgb="FFFF0000"/>
        <sz val="9.0"/>
      </rPr>
      <t>35%</t>
    </r>
  </si>
  <si>
    <r>
      <rPr>
        <rFont val="Arial"/>
        <color rgb="FF000000"/>
        <sz val="9.0"/>
      </rPr>
      <t xml:space="preserve">Réussi </t>
    </r>
    <r>
      <rPr>
        <rFont val="Arial"/>
        <color rgb="FFFF0000"/>
        <sz val="9.0"/>
      </rPr>
      <t>70%</t>
    </r>
  </si>
  <si>
    <r>
      <rPr>
        <rFont val="Calibri"/>
        <color rgb="FF000000"/>
        <sz val="11.0"/>
      </rPr>
      <t xml:space="preserve">Bien réussi </t>
    </r>
    <r>
      <rPr>
        <rFont val="Calibri"/>
        <color rgb="FFFF0000"/>
        <sz val="11.0"/>
      </rPr>
      <t>100%</t>
    </r>
  </si>
  <si>
    <t>N’assure pas de manière satisfaisante la sécurité des enfants</t>
  </si>
  <si>
    <t xml:space="preserve">Propose en toute sécurité, une activité peu adaptée aux objectifs d’épanouissement, de socialisation et d’exercice des droits citoyens. </t>
  </si>
  <si>
    <t>Propose en toute sécurité
une activité qui concourt à l’épanouissement, la socialisation et l’exercice des droits citoyens
S’inscrit dans le projet de la structure</t>
  </si>
  <si>
    <t>Anime en toute sécurité une séance d’animation pertinente permettant l’épanouissement, la socialisation et l’exercice des droits citoyens, mobilisant des démarches éducatives pertinentes
S’inscrit dans le projet de la structure</t>
  </si>
  <si>
    <t xml:space="preserve">Barème  : 19 points </t>
  </si>
  <si>
    <t>Ne tient pas compte des réactions des enfants lors de l’animation</t>
  </si>
  <si>
    <t xml:space="preserve">N’adapte pas suffisamment l’activité aux comportements des enfants
N'est pas suffisamment dans une posture d’écoute
</t>
  </si>
  <si>
    <t xml:space="preserve">Gère le groupe et adapte le déroulement de l’activité aux réactions, aux imprévus </t>
  </si>
  <si>
    <t>Gère avec efficacité le groupe d’enfants et sa dynamique en fonction des situations, en respectant la dimension individuelle et collective jusqu’à une posture de médiation</t>
  </si>
  <si>
    <t>Barème :19 points</t>
  </si>
  <si>
    <t>Ne propose pas d’évaluation</t>
  </si>
  <si>
    <t>Propose une évaluation sommaire avec les participants à la fin des activités et ne la prend pas en compte</t>
  </si>
  <si>
    <t>Propose, à l’aide d’un outil pertinent, une évaluation aux participants à la fin des activités et la prend en compte pour faire évoluer l’action</t>
  </si>
  <si>
    <t>Propose, à l’aide d’un outil qu’il sait élaborer ou adapter, une évaluation avec les participants à la fin des activités et la prend en compte pour faire évoluer l’action</t>
  </si>
  <si>
    <t>PARTIE ORALE : Présentation et analyse de la séance d’animation auprès des enfants</t>
  </si>
  <si>
    <r>
      <rPr>
        <rFont val="Arial"/>
        <color rgb="FF000000"/>
        <sz val="9.0"/>
      </rPr>
      <t xml:space="preserve">Non réussi </t>
    </r>
    <r>
      <rPr>
        <rFont val="Arial"/>
        <color rgb="FFFF0000"/>
        <sz val="9.0"/>
      </rPr>
      <t>10%</t>
    </r>
  </si>
  <si>
    <r>
      <rPr>
        <rFont val="Arial"/>
        <color rgb="FF000000"/>
        <sz val="9.0"/>
      </rPr>
      <t xml:space="preserve">Insuffisamment réussi </t>
    </r>
    <r>
      <rPr>
        <rFont val="Arial"/>
        <color rgb="FFFF0000"/>
        <sz val="9.0"/>
      </rPr>
      <t>35%</t>
    </r>
  </si>
  <si>
    <r>
      <rPr>
        <rFont val="Arial"/>
        <color rgb="FF000000"/>
        <sz val="9.0"/>
      </rPr>
      <t xml:space="preserve">Réussi </t>
    </r>
    <r>
      <rPr>
        <rFont val="Arial"/>
        <color rgb="FFFF0000"/>
        <sz val="9.0"/>
      </rPr>
      <t>70%</t>
    </r>
  </si>
  <si>
    <r>
      <rPr>
        <rFont val="Calibri"/>
        <color rgb="FF000000"/>
        <sz val="11.0"/>
      </rPr>
      <t xml:space="preserve">Bien réussi </t>
    </r>
    <r>
      <rPr>
        <rFont val="Calibri"/>
        <color rgb="FFFF0000"/>
        <sz val="11.0"/>
      </rPr>
      <t>100%</t>
    </r>
  </si>
  <si>
    <t>Propose une activité socioéducative ou socioculturelle qui ne respecte pas la sécurité et le cadre réglementaire</t>
  </si>
  <si>
    <t>Propose une activité socioéducative ou socioculturelle qui ne prend pas en compte le projet de la structure et les attentes du public</t>
  </si>
  <si>
    <t>Conçoit une activité socioéducative ou socioculturelle qui prend en compte :
-le projet et les moyens disponibles de la structure 
-les attentes du public
-la sécurité et le cadre réglementaire</t>
  </si>
  <si>
    <t>Conçoit une activité socioéducative ou socioculturelle qui prend en compte tous les critères dans le cadre d’une progression pédagogique définie</t>
  </si>
  <si>
    <t>Barème  : 3 points</t>
  </si>
  <si>
    <t xml:space="preserve">N’adopte pas de démarche pédagogique d’animation permettant la réalisation du projet du public </t>
  </si>
  <si>
    <t>Adopte une démarche pédagogique d’animation peu adaptée aux objectifs du projet</t>
  </si>
  <si>
    <t>Adopte des démarches d’animation adaptées aux objectifs du projet du public</t>
  </si>
  <si>
    <t>Conçoit des démarches pédagogiques d’animation adaptées aux objectifs du projet du public</t>
  </si>
  <si>
    <t>Barème  : 2 points</t>
  </si>
  <si>
    <t>Maîtrise des savoirs associés en lien avec la conception des activités socioéducatives et socioculturelles : exemple : connaissances du public enfant et de son cadre de vie, les règles d’encadrement et de sécurité, les objectifs et aspects techniques des différents supports d’activités socioéducatives (objectifs et aspects techniques), menée d’activités…</t>
  </si>
  <si>
    <t xml:space="preserve">Ne maîtrise pas les savoirs associés en lien avec la conception des activités socioéducatives ou socioculturelles </t>
  </si>
  <si>
    <t>Montre des lacunes ou commet des erreurs autour des savoirs associés en lien avec la conception des activités socioéducatives ou socioculturelles</t>
  </si>
  <si>
    <t>Mobilise la majorité des savoirs associés en lien avec la conception des activités socioéducatives ou socioculturelles</t>
  </si>
  <si>
    <t>Propose des réponses pertinentes, argumentées et précises en lien avec la conception des activités socioéducatives ou socioculturelles</t>
  </si>
  <si>
    <t>Maîtrise des savoirs associés en lien avec l’encadrement du public sur l’intégralité du temps d’accueil : exemple : le cadre de vie des publics, les règles de vie collective, le cadre de responsabilité et les postures professionnelles dans la relation éducative, les différents temps de vie dans la journée, la communication avec les publics accueillis et participation des publics accueillis, l’aménagement des espaces</t>
  </si>
  <si>
    <t>Ne maîtrise pas les savoirs associés en lien avec l’encadrement du public sur l’intégralité du temps d’accueil</t>
  </si>
  <si>
    <t>Montre des lacunes ou commet des erreurs autour des savoirs associés en lien avec l’encadrement du public sur l’intégralité du temps d’accueil</t>
  </si>
  <si>
    <t>Mobilise la majorité des savoirs associés en lien avec l’encadrement du public sur l’intégralité du temps d’accueil</t>
  </si>
  <si>
    <t>Propose des réponses pertinentes argumentées et précises en lien avec l’encadrement du public sur l’intégralité du temps d’accueil</t>
  </si>
  <si>
    <t xml:space="preserve"> Barème :2 points</t>
  </si>
  <si>
    <t>Justification et approfondissement des éléments repérés lors de l’observation de la séance d’animation et lors de la présentation des supports d’animation</t>
  </si>
  <si>
    <t xml:space="preserve"> Barème :5 points</t>
  </si>
  <si>
    <t>Analyse de façon incomplète sa pratique professionnelle : outil ou démarche inadaptés 
N’explicite pas ses points forts et insuffisants</t>
  </si>
  <si>
    <t xml:space="preserve">Analyse sa pratique professionnelle de manière cohérente : outil et démarche adaptés.
Identifie des points forts et insuffisants par rapport à ses actions et à ses démarches </t>
  </si>
  <si>
    <t xml:space="preserve">Présenter et justifier une animation visant l’épanouissement, la socialisation et l’exercice des droits citoyens </t>
  </si>
  <si>
    <t>Barème : 6 points</t>
  </si>
</sst>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name val="Arial"/>
      <scheme val="minor"/>
    </font>
    <font>
      <sz val="11.0"/>
      <color/>
      <name val="Calibri"/>
    </font>
    <font>
      <b/>
      <sz val="24.0"/>
      <color/>
      <name val="Calibri"/>
    </font>
    <font/>
    <font>
      <sz val="16.0"/>
      <color/>
      <name val="Calibri"/>
    </font>
    <font>
      <sz val="4.0"/>
      <color/>
      <name val="Calibri"/>
    </font>
    <font>
      <sz val="7.0"/>
      <color rgb="FFFF0000"/>
      <name val="Calibri"/>
    </font>
    <font>
      <b/>
      <sz val="11.0"/>
      <color/>
      <name val="Calibri"/>
    </font>
    <font>
      <b/>
      <sz val="11.0"/>
      <color rgb="FF000000"/>
      <name val="Calibri"/>
    </font>
    <font>
      <sz val="11.0"/>
      <color rgb="FF000000"/>
      <name val="Calibri"/>
    </font>
    <font>
      <sz val="9.0"/>
      <color/>
      <name val="Arial"/>
    </font>
    <font>
      <sz val="9.0"/>
      <color rgb="FF000000"/>
      <name val="Arial"/>
    </font>
    <font>
      <b/>
      <sz val="12.0"/>
      <color rgb="FFFF0000"/>
      <name val="Calibri"/>
    </font>
    <font>
      <sz val="9.0"/>
      <color rgb="FFFF0000"/>
      <name val="Arial"/>
    </font>
    <font>
      <b/>
      <sz val="4.0"/>
      <color/>
      <name val="Calibri"/>
    </font>
  </fonts>
  <fills count="11">
    <fill>
      <patternFill patternType="none"/>
    </fill>
    <fill>
      <patternFill patternType="lightGray"/>
    </fill>
    <fill>
      <patternFill patternType="solid">
        <fgColor rgb="FFD8D8D8"/>
        <bgColor rgb="FFD8D8D8"/>
      </patternFill>
    </fill>
    <fill>
      <patternFill patternType="solid">
        <fgColor rgb="FFB4C6E7"/>
        <bgColor rgb="FFB4C6E7"/>
      </patternFill>
    </fill>
    <fill>
      <patternFill patternType="solid">
        <fgColor rgb="FFF7CAAC"/>
        <bgColor rgb="FFF7CAAC"/>
      </patternFill>
    </fill>
    <fill>
      <patternFill patternType="solid">
        <fgColor rgb="FFC5E0B3"/>
        <bgColor rgb="FFC5E0B3"/>
      </patternFill>
    </fill>
    <fill>
      <patternFill patternType="solid">
        <fgColor rgb="FFFFE598"/>
        <bgColor rgb="FFFFE598"/>
      </patternFill>
    </fill>
    <fill>
      <patternFill patternType="solid">
        <fgColor rgb="FFDEEAF6"/>
        <bgColor rgb="FFDEEAF6"/>
      </patternFill>
    </fill>
    <fill>
      <patternFill patternType="solid">
        <fgColor rgb="FFFFFFFF"/>
        <bgColor rgb="FFFFFFFF"/>
      </patternFill>
    </fill>
    <fill>
      <patternFill patternType="solid">
        <fgColor rgb="FFFFE599"/>
        <bgColor rgb="FFFFE599"/>
      </patternFill>
    </fill>
    <fill>
      <patternFill patternType="solid">
        <fgColor rgb="FF9999FF"/>
        <bgColor rgb="FF9999FF"/>
      </patternFill>
    </fill>
  </fills>
  <borders count="72">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thin">
        <color rgb="FF000000"/>
      </right>
      <top style="medium">
        <color rgb="FF000000"/>
      </top>
    </border>
    <border>
      <left style="thin">
        <color rgb="FF000000"/>
      </left>
      <top style="medium">
        <color rgb="FF000000"/>
      </top>
    </border>
    <border>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ttom style="thin">
        <color rgb="FF000000"/>
      </bottom>
    </border>
    <border>
      <left style="medium">
        <color rgb="FF000000"/>
      </left>
      <right style="thin">
        <color rgb="FF000000"/>
      </right>
    </border>
    <border>
      <left style="thin">
        <color rgb="FF000000"/>
      </left>
    </border>
    <border>
      <right style="thin">
        <color rgb="FF000000"/>
      </right>
    </border>
    <border>
      <left style="thin">
        <color rgb="FF000000"/>
      </left>
      <right style="thin">
        <color rgb="FF000000"/>
      </right>
    </border>
    <border>
      <left style="thin">
        <color rgb="FF000000"/>
      </left>
      <right style="medium">
        <color rgb="FF000000"/>
      </right>
      <top style="thin">
        <color rgb="FF000000"/>
      </top>
      <bottom style="thin">
        <color rgb="FF000000"/>
      </bottom>
    </border>
    <border>
      <left style="medium">
        <color rgb="FF000000"/>
      </left>
      <right style="thin">
        <color rgb="FF000000"/>
      </right>
      <bottom style="medium">
        <color rgb="FF000000"/>
      </bottom>
    </border>
    <border>
      <left style="thin">
        <color rgb="FF000000"/>
      </left>
      <bottom style="medium">
        <color rgb="FF000000"/>
      </bottom>
    </border>
    <border>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medium">
        <color rgb="FF000000"/>
      </right>
      <top style="thin">
        <color rgb="FF000000"/>
      </top>
      <bottom style="medium">
        <color rgb="FF000000"/>
      </bottom>
    </border>
    <border>
      <top style="medium">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top style="thin">
        <color rgb="FF000000"/>
      </top>
      <bottom style="medium">
        <color rgb="FF000000"/>
      </bottom>
    </border>
    <border>
      <left style="medium">
        <color rgb="FF000000"/>
      </left>
      <top style="medium">
        <color rgb="FF000000"/>
      </top>
      <bottom style="thin">
        <color rgb="FF000000"/>
      </bottom>
    </border>
    <border>
      <left style="medium">
        <color rgb="FF000000"/>
      </left>
      <top style="thin">
        <color rgb="FF000000"/>
      </top>
      <bottom style="thin">
        <color rgb="FF000000"/>
      </bottom>
    </border>
    <border>
      <left style="medium">
        <color rgb="FF000000"/>
      </left>
      <top style="thin">
        <color rgb="FF000000"/>
      </top>
      <bottom style="medium">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thin">
        <color rgb="FF000000"/>
      </left>
      <right style="medium">
        <color rgb="FF000000"/>
      </right>
    </border>
    <border>
      <left style="thin">
        <color rgb="FF000000"/>
      </left>
      <right style="medium">
        <color rgb="FF000000"/>
      </right>
      <bottom style="medium">
        <color rgb="FF000000"/>
      </bottom>
    </border>
    <border>
      <left style="medium">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top/>
      <bottom style="thin">
        <color rgb="FF000000"/>
      </bottom>
    </border>
    <border>
      <left style="thin">
        <color rgb="FF000000"/>
      </left>
      <right style="medium">
        <color rgb="FF000000"/>
      </right>
      <top/>
      <bottom style="thin">
        <color rgb="FF000000"/>
      </bottom>
    </border>
    <border>
      <left style="medium">
        <color rgb="FF000000"/>
      </left>
    </border>
    <border>
      <left style="thin">
        <color rgb="FF000000"/>
      </left>
      <right style="thin">
        <color rgb="FF000000"/>
      </right>
      <top style="medium">
        <color rgb="FF000000"/>
      </top>
      <bottom/>
    </border>
    <border>
      <left style="thin">
        <color rgb="FF000000"/>
      </left>
      <top style="thin">
        <color rgb="FF000000"/>
      </top>
    </border>
    <border>
      <top style="thin">
        <color rgb="FF000000"/>
      </top>
    </border>
    <border>
      <right style="medium">
        <color rgb="FF000000"/>
      </right>
      <top style="thin">
        <color rgb="FF000000"/>
      </top>
    </border>
    <border>
      <bottom style="medium">
        <color rgb="FF000000"/>
      </bottom>
    </border>
    <border>
      <right style="medium">
        <color rgb="FF000000"/>
      </right>
      <bottom style="medium">
        <color rgb="FF000000"/>
      </bottom>
    </border>
    <border>
      <left style="medium">
        <color rgb="FF000000"/>
      </left>
      <right style="medium">
        <color rgb="FF000000"/>
      </right>
      <top style="medium">
        <color rgb="FF000000"/>
      </top>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right style="thin">
        <color rgb="FF000000"/>
      </right>
      <bottom style="thin">
        <color rgb="FF000000"/>
      </bottom>
    </border>
    <border>
      <left style="thin">
        <color rgb="FF000000"/>
      </left>
      <right style="thin">
        <color rgb="FF000000"/>
      </right>
      <top style="thin">
        <color rgb="FF000000"/>
      </top>
      <bottom/>
    </border>
    <border>
      <left style="thin">
        <color rgb="FF000000"/>
      </left>
      <right style="medium">
        <color rgb="FF000000"/>
      </right>
      <top style="thin">
        <color rgb="FF000000"/>
      </top>
      <bottom/>
    </border>
    <border>
      <left style="thin">
        <color rgb="FF000000"/>
      </left>
      <right style="thin">
        <color rgb="FF000000"/>
      </right>
      <top/>
      <bottom style="thin">
        <color rgb="FF000000"/>
      </bottom>
    </border>
    <border>
      <left style="medium">
        <color rgb="FF000000"/>
      </left>
      <bottom style="medium">
        <color rgb="FF000000"/>
      </bottom>
    </border>
    <border>
      <left/>
      <right/>
      <top/>
      <bottom/>
    </border>
    <border>
      <left style="medium">
        <color rgb="FF000000"/>
      </left>
      <right style="medium">
        <color rgb="FF000000"/>
      </right>
      <top style="medium">
        <color rgb="FF000000"/>
      </top>
      <bottom style="medium">
        <color rgb="FF000000"/>
      </bottom>
    </border>
    <border>
      <left style="thin">
        <color rgb="FF000000"/>
      </left>
      <top style="medium">
        <color rgb="FF000000"/>
      </top>
      <bottom/>
    </border>
    <border>
      <right style="thin">
        <color rgb="FF000000"/>
      </right>
      <top style="medium">
        <color rgb="FF000000"/>
      </top>
      <bottom/>
    </border>
  </borders>
  <cellStyleXfs count="1">
    <xf borderId="0" fillId="0" fontId="0" numFmtId="0" applyAlignment="1" applyFont="1"/>
  </cellStyleXfs>
  <cellXfs count="218">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0" fillId="0" fontId="1" numFmtId="0" xfId="0" applyAlignment="1" applyFont="1">
      <alignment horizontal="left" shrinkToFit="0" vertical="center" wrapText="1"/>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0" fillId="0" fontId="1" numFmtId="0" xfId="0" applyAlignment="1" applyFont="1">
      <alignment horizontal="center" shrinkToFit="0" vertical="center" wrapText="1"/>
    </xf>
    <xf borderId="1" fillId="2" fontId="4" numFmtId="0" xfId="0" applyAlignment="1" applyBorder="1" applyFont="1">
      <alignment horizontal="center" shrinkToFit="0" vertical="center" wrapText="1"/>
    </xf>
    <xf borderId="4" fillId="2" fontId="1" numFmtId="0" xfId="0" applyAlignment="1" applyBorder="1" applyFont="1">
      <alignment horizontal="left" shrinkToFit="0" vertical="center" wrapText="1"/>
    </xf>
    <xf borderId="5" fillId="2" fontId="1" numFmtId="0" xfId="0" applyAlignment="1" applyBorder="1" applyFont="1">
      <alignment shrinkToFit="0" vertical="center" wrapText="1"/>
    </xf>
    <xf borderId="6" fillId="0" fontId="3" numFmtId="0" xfId="0" applyBorder="1" applyFont="1"/>
    <xf borderId="7" fillId="2" fontId="1" numFmtId="0" xfId="0" applyAlignment="1" applyBorder="1" applyFont="1">
      <alignment horizontal="left" shrinkToFit="0" vertical="center" wrapText="1"/>
    </xf>
    <xf borderId="5" fillId="2" fontId="1" numFmtId="0" xfId="0" applyAlignment="1" applyBorder="1" applyFont="1">
      <alignment horizontal="center" shrinkToFit="0" vertical="center" wrapText="1"/>
    </xf>
    <xf borderId="8" fillId="0" fontId="3" numFmtId="0" xfId="0" applyBorder="1" applyFont="1"/>
    <xf borderId="9" fillId="2" fontId="1" numFmtId="0" xfId="0" applyAlignment="1" applyBorder="1" applyFont="1">
      <alignment horizontal="left" shrinkToFit="0" vertical="center" wrapText="1"/>
    </xf>
    <xf borderId="10" fillId="2" fontId="1" numFmtId="0" xfId="0" applyAlignment="1" applyBorder="1" applyFont="1">
      <alignment shrinkToFit="0" vertical="center" wrapText="1"/>
    </xf>
    <xf borderId="11" fillId="0" fontId="3" numFmtId="0" xfId="0" applyBorder="1" applyFont="1"/>
    <xf borderId="12" fillId="2" fontId="1" numFmtId="0" xfId="0" applyAlignment="1" applyBorder="1" applyFont="1">
      <alignment horizontal="left" shrinkToFit="0" vertical="center" wrapText="1"/>
    </xf>
    <xf borderId="13" fillId="2" fontId="1" numFmtId="0" xfId="0" applyAlignment="1" applyBorder="1" applyFont="1">
      <alignment shrinkToFit="0" vertical="center" wrapText="1"/>
    </xf>
    <xf borderId="14" fillId="2" fontId="1" numFmtId="0" xfId="0" applyAlignment="1" applyBorder="1" applyFont="1">
      <alignment shrinkToFit="0" vertical="center" wrapText="1"/>
    </xf>
    <xf borderId="15" fillId="2" fontId="1" numFmtId="0" xfId="0" applyAlignment="1" applyBorder="1" applyFont="1">
      <alignment horizontal="left" shrinkToFit="0" vertical="center" wrapText="1"/>
    </xf>
    <xf borderId="16" fillId="2" fontId="1" numFmtId="0" xfId="0" applyAlignment="1" applyBorder="1" applyFont="1">
      <alignment shrinkToFit="0" vertical="center" wrapText="1"/>
    </xf>
    <xf borderId="17" fillId="0" fontId="3" numFmtId="0" xfId="0" applyBorder="1" applyFont="1"/>
    <xf borderId="18" fillId="2" fontId="1" numFmtId="0" xfId="0" applyAlignment="1" applyBorder="1" applyFont="1">
      <alignment horizontal="left" shrinkToFit="0" vertical="center" wrapText="1"/>
    </xf>
    <xf borderId="16" fillId="2" fontId="1" numFmtId="0" xfId="0" applyAlignment="1" applyBorder="1" applyFont="1">
      <alignment horizontal="center" shrinkToFit="0" vertical="center" wrapText="1"/>
    </xf>
    <xf borderId="19" fillId="0" fontId="3" numFmtId="0" xfId="0" applyBorder="1" applyFont="1"/>
    <xf borderId="0" fillId="0" fontId="5" numFmtId="0" xfId="0" applyAlignment="1" applyFont="1">
      <alignment horizontal="left" shrinkToFit="0" vertical="center" wrapText="1"/>
    </xf>
    <xf borderId="20" fillId="3" fontId="1" numFmtId="0" xfId="0" applyAlignment="1" applyBorder="1" applyFill="1" applyFont="1">
      <alignment horizontal="center" shrinkToFit="0" vertical="center" wrapText="1"/>
    </xf>
    <xf borderId="21" fillId="3" fontId="1" numFmtId="0" xfId="0" applyAlignment="1" applyBorder="1" applyFont="1">
      <alignment horizontal="center" shrinkToFit="0" vertical="center" wrapText="1"/>
    </xf>
    <xf borderId="22" fillId="0" fontId="3" numFmtId="0" xfId="0" applyBorder="1" applyFont="1"/>
    <xf borderId="23" fillId="3" fontId="1" numFmtId="0" xfId="0" applyAlignment="1" applyBorder="1" applyFont="1">
      <alignment horizontal="center" shrinkToFit="0" vertical="center" wrapText="1"/>
    </xf>
    <xf borderId="7" fillId="3" fontId="1" numFmtId="0" xfId="0" applyAlignment="1" applyBorder="1" applyFont="1">
      <alignment horizontal="left" shrinkToFit="0" vertical="center" wrapText="1"/>
    </xf>
    <xf borderId="24" fillId="3" fontId="1" numFmtId="0" xfId="0" applyAlignment="1" applyBorder="1" applyFont="1">
      <alignment horizontal="left" shrinkToFit="0" vertical="center" wrapText="1"/>
    </xf>
    <xf borderId="25" fillId="0" fontId="3" numFmtId="0" xfId="0" applyBorder="1" applyFont="1"/>
    <xf borderId="26" fillId="0" fontId="3" numFmtId="0" xfId="0" applyBorder="1" applyFont="1"/>
    <xf borderId="27" fillId="0" fontId="3" numFmtId="0" xfId="0" applyBorder="1" applyFont="1"/>
    <xf borderId="28" fillId="0" fontId="3" numFmtId="0" xfId="0" applyBorder="1" applyFont="1"/>
    <xf borderId="12" fillId="3" fontId="1" numFmtId="0" xfId="0" applyAlignment="1" applyBorder="1" applyFont="1">
      <alignment horizontal="left" shrinkToFit="0" vertical="center" wrapText="1"/>
    </xf>
    <xf borderId="29" fillId="3" fontId="1" numFmtId="0" xfId="0" applyAlignment="1" applyBorder="1" applyFont="1">
      <alignment horizontal="left" shrinkToFit="0" vertical="center" wrapText="1"/>
    </xf>
    <xf borderId="30" fillId="0" fontId="3" numFmtId="0" xfId="0" applyBorder="1" applyFont="1"/>
    <xf borderId="31" fillId="0" fontId="3" numFmtId="0" xfId="0" applyBorder="1" applyFont="1"/>
    <xf borderId="32" fillId="0" fontId="3" numFmtId="0" xfId="0" applyBorder="1" applyFont="1"/>
    <xf borderId="33" fillId="0" fontId="3" numFmtId="0" xfId="0" applyBorder="1" applyFont="1"/>
    <xf borderId="18" fillId="3" fontId="1" numFmtId="0" xfId="0" applyAlignment="1" applyBorder="1" applyFont="1">
      <alignment horizontal="left" shrinkToFit="0" vertical="center" wrapText="1"/>
    </xf>
    <xf borderId="34" fillId="3" fontId="1" numFmtId="0" xfId="0" applyAlignment="1" applyBorder="1" applyFont="1">
      <alignment horizontal="left" shrinkToFit="0" vertical="center" wrapText="1"/>
    </xf>
    <xf borderId="0" fillId="0" fontId="6" numFmtId="0" xfId="0" applyAlignment="1" applyFont="1">
      <alignment horizontal="left" shrinkToFit="0" vertical="center" wrapText="1"/>
    </xf>
    <xf borderId="4" fillId="0" fontId="1" numFmtId="0" xfId="0" applyAlignment="1" applyBorder="1" applyFont="1">
      <alignment horizontal="center" shrinkToFit="0" vertical="center" wrapText="1"/>
    </xf>
    <xf borderId="5" fillId="0" fontId="1" numFmtId="0" xfId="0" applyAlignment="1" applyBorder="1" applyFont="1">
      <alignment horizontal="center" shrinkToFit="0" vertical="center" wrapText="1"/>
    </xf>
    <xf borderId="7" fillId="0" fontId="1" numFmtId="0" xfId="0" applyAlignment="1" applyBorder="1" applyFont="1">
      <alignment horizontal="center" shrinkToFit="0" vertical="center" wrapText="1"/>
    </xf>
    <xf borderId="7" fillId="0" fontId="1" numFmtId="0" xfId="0" applyAlignment="1" applyBorder="1" applyFont="1">
      <alignment horizontal="left" shrinkToFit="0" vertical="center" wrapText="1"/>
    </xf>
    <xf borderId="24" fillId="0" fontId="1" numFmtId="0" xfId="0" applyAlignment="1" applyBorder="1" applyFont="1">
      <alignment horizontal="left" shrinkToFit="0" vertical="center" wrapText="1"/>
    </xf>
    <xf borderId="9" fillId="4" fontId="1" numFmtId="0" xfId="0" applyAlignment="1" applyBorder="1" applyFill="1" applyFont="1">
      <alignment horizontal="left" shrinkToFit="0" vertical="center" wrapText="1"/>
    </xf>
    <xf borderId="10" fillId="4" fontId="1" numFmtId="0" xfId="0" applyAlignment="1" applyBorder="1" applyFont="1">
      <alignment horizontal="center" shrinkToFit="0" vertical="center" wrapText="1"/>
    </xf>
    <xf borderId="12" fillId="4" fontId="1" numFmtId="0" xfId="0" applyAlignment="1" applyBorder="1" applyFont="1">
      <alignment horizontal="center" shrinkToFit="0" vertical="center" wrapText="1"/>
    </xf>
    <xf borderId="12" fillId="4" fontId="1" numFmtId="0" xfId="0" applyAlignment="1" applyBorder="1" applyFont="1">
      <alignment horizontal="left" shrinkToFit="0" vertical="center" wrapText="1"/>
    </xf>
    <xf borderId="29" fillId="4" fontId="1" numFmtId="0" xfId="0" applyAlignment="1" applyBorder="1" applyFont="1">
      <alignment horizontal="left" shrinkToFit="0" vertical="center" wrapText="1"/>
    </xf>
    <xf borderId="15" fillId="5" fontId="1" numFmtId="0" xfId="0" applyAlignment="1" applyBorder="1" applyFill="1" applyFont="1">
      <alignment horizontal="left" shrinkToFit="0" vertical="center" wrapText="1"/>
    </xf>
    <xf borderId="16" fillId="5" fontId="1" numFmtId="0" xfId="0" applyAlignment="1" applyBorder="1" applyFont="1">
      <alignment horizontal="center" shrinkToFit="0" vertical="center" wrapText="1"/>
    </xf>
    <xf borderId="18" fillId="5" fontId="1" numFmtId="0" xfId="0" applyAlignment="1" applyBorder="1" applyFont="1">
      <alignment horizontal="center" shrinkToFit="0" vertical="center" wrapText="1"/>
    </xf>
    <xf borderId="18" fillId="5" fontId="1" numFmtId="0" xfId="0" applyAlignment="1" applyBorder="1" applyFont="1">
      <alignment horizontal="left" shrinkToFit="0" vertical="center" wrapText="1"/>
    </xf>
    <xf borderId="34" fillId="5" fontId="1" numFmtId="0" xfId="0" applyAlignment="1" applyBorder="1" applyFont="1">
      <alignment horizontal="left" shrinkToFit="0" vertical="center" wrapText="1"/>
    </xf>
    <xf borderId="4" fillId="0" fontId="1" numFmtId="0" xfId="0" applyAlignment="1" applyBorder="1" applyFont="1">
      <alignment horizontal="left" shrinkToFit="0" vertical="center" wrapText="1"/>
    </xf>
    <xf borderId="5" fillId="0" fontId="1" numFmtId="0" xfId="0" applyAlignment="1" applyBorder="1" applyFont="1">
      <alignment horizontal="left" shrinkToFit="0" wrapText="1"/>
    </xf>
    <xf borderId="5" fillId="0" fontId="1" numFmtId="0" xfId="0" applyAlignment="1" applyBorder="1" applyFont="1">
      <alignment horizontal="left" shrinkToFit="0" vertical="center" wrapText="1"/>
    </xf>
    <xf borderId="35" fillId="0" fontId="3" numFmtId="0" xfId="0" applyBorder="1" applyFont="1"/>
    <xf borderId="9" fillId="0" fontId="1" numFmtId="0" xfId="0" applyAlignment="1" applyBorder="1" applyFont="1">
      <alignment horizontal="left" shrinkToFit="0" vertical="center" wrapText="1"/>
    </xf>
    <xf borderId="10" fillId="0" fontId="1" numFmtId="0" xfId="0" applyAlignment="1" applyBorder="1" applyFont="1">
      <alignment shrinkToFit="0" vertical="center" wrapText="1"/>
    </xf>
    <xf borderId="12" fillId="0" fontId="1" numFmtId="0" xfId="0" applyAlignment="1" applyBorder="1" applyFont="1">
      <alignment horizontal="left" shrinkToFit="0" vertical="center" wrapText="1"/>
    </xf>
    <xf borderId="10" fillId="0" fontId="1" numFmtId="0" xfId="0" applyAlignment="1" applyBorder="1" applyFont="1">
      <alignment horizontal="left" shrinkToFit="0" vertical="center" wrapText="1"/>
    </xf>
    <xf borderId="36" fillId="0" fontId="3" numFmtId="0" xfId="0" applyBorder="1" applyFont="1"/>
    <xf borderId="37" fillId="0" fontId="3" numFmtId="0" xfId="0" applyBorder="1" applyFont="1"/>
    <xf borderId="15" fillId="0" fontId="1" numFmtId="0" xfId="0" applyAlignment="1" applyBorder="1" applyFont="1">
      <alignment horizontal="left" shrinkToFit="0" vertical="center" wrapText="1"/>
    </xf>
    <xf borderId="16" fillId="0" fontId="1" numFmtId="0" xfId="0" applyAlignment="1" applyBorder="1" applyFont="1">
      <alignment shrinkToFit="0" vertical="center" wrapText="1"/>
    </xf>
    <xf borderId="18" fillId="0" fontId="1" numFmtId="0" xfId="0" applyAlignment="1" applyBorder="1" applyFont="1">
      <alignment horizontal="left" shrinkToFit="0" vertical="center" wrapText="1"/>
    </xf>
    <xf borderId="16" fillId="0" fontId="1" numFmtId="16" xfId="0" applyAlignment="1" applyBorder="1" applyFont="1" applyNumberFormat="1">
      <alignment horizontal="left" shrinkToFit="0" vertical="center" wrapText="1"/>
    </xf>
    <xf borderId="38" fillId="0" fontId="3" numFmtId="0" xfId="0" applyBorder="1" applyFont="1"/>
    <xf borderId="39" fillId="0" fontId="7" numFmtId="0" xfId="0" applyAlignment="1" applyBorder="1" applyFont="1">
      <alignment horizontal="center" shrinkToFit="0" vertical="center" wrapText="1"/>
    </xf>
    <xf borderId="40" fillId="3" fontId="8" numFmtId="0" xfId="0" applyAlignment="1" applyBorder="1" applyFont="1">
      <alignment horizontal="center" shrinkToFit="0" vertical="center" wrapText="1"/>
    </xf>
    <xf borderId="41" fillId="3" fontId="8" numFmtId="0" xfId="0" applyAlignment="1" applyBorder="1" applyFont="1">
      <alignment horizontal="center" shrinkToFit="0" vertical="center" wrapText="1"/>
    </xf>
    <xf borderId="4" fillId="0" fontId="1" numFmtId="0" xfId="0" applyAlignment="1" applyBorder="1" applyFont="1">
      <alignment shrinkToFit="0" vertical="center" wrapText="1"/>
    </xf>
    <xf borderId="5" fillId="6" fontId="9" numFmtId="0" xfId="0" applyAlignment="1" applyBorder="1" applyFill="1" applyFont="1">
      <alignment shrinkToFit="0" vertical="center" wrapText="1"/>
    </xf>
    <xf borderId="0" fillId="0" fontId="1" numFmtId="0" xfId="0" applyAlignment="1" applyFont="1">
      <alignment shrinkToFit="0" vertical="center" wrapText="1"/>
    </xf>
    <xf borderId="42" fillId="0" fontId="10" numFmtId="0" xfId="0" applyAlignment="1" applyBorder="1" applyFont="1">
      <alignment shrinkToFit="0" vertical="center" wrapText="1"/>
    </xf>
    <xf borderId="43" fillId="0" fontId="10" numFmtId="0" xfId="0" applyAlignment="1" applyBorder="1" applyFont="1">
      <alignment horizontal="center" shrinkToFit="0" vertical="center" wrapText="1"/>
    </xf>
    <xf borderId="10" fillId="0" fontId="1" numFmtId="0" xfId="0" applyAlignment="1" applyBorder="1" applyFont="1">
      <alignment horizontal="center" shrinkToFit="0" vertical="center" wrapText="1"/>
    </xf>
    <xf borderId="44" fillId="0" fontId="1" numFmtId="0" xfId="0" applyAlignment="1" applyBorder="1" applyFont="1">
      <alignment horizontal="center" shrinkToFit="0" vertical="center" wrapText="1"/>
    </xf>
    <xf borderId="43" fillId="7" fontId="11" numFmtId="0" xfId="0" applyAlignment="1" applyBorder="1" applyFill="1" applyFont="1">
      <alignment horizontal="center" shrinkToFit="0" vertical="center" wrapText="1"/>
    </xf>
    <xf borderId="43" fillId="7" fontId="9" numFmtId="0" xfId="0" applyAlignment="1" applyBorder="1" applyFont="1">
      <alignment horizontal="center" shrinkToFit="0" vertical="center" wrapText="1"/>
    </xf>
    <xf borderId="45" fillId="0" fontId="3" numFmtId="0" xfId="0" applyBorder="1" applyFont="1"/>
    <xf borderId="46" fillId="0" fontId="3" numFmtId="0" xfId="0" applyBorder="1" applyFont="1"/>
    <xf borderId="20" fillId="0" fontId="10" numFmtId="0" xfId="0" applyAlignment="1" applyBorder="1" applyFont="1">
      <alignment shrinkToFit="0" vertical="center" wrapText="1"/>
    </xf>
    <xf borderId="7" fillId="0" fontId="10" numFmtId="0" xfId="0" applyAlignment="1" applyBorder="1" applyFont="1">
      <alignment shrinkToFit="0" vertical="center" wrapText="1"/>
    </xf>
    <xf borderId="24" fillId="0" fontId="1" numFmtId="0" xfId="0" applyAlignment="1" applyBorder="1" applyFont="1">
      <alignment horizontal="right" shrinkToFit="0" vertical="center" wrapText="1"/>
    </xf>
    <xf borderId="0" fillId="0" fontId="12" numFmtId="0" xfId="0" applyAlignment="1" applyFont="1">
      <alignment horizontal="center" vertical="center"/>
    </xf>
    <xf borderId="12" fillId="2" fontId="13" numFmtId="0" xfId="0" applyAlignment="1" applyBorder="1" applyFont="1">
      <alignment shrinkToFit="0" vertical="center" wrapText="1"/>
    </xf>
    <xf borderId="12" fillId="2" fontId="1" numFmtId="0" xfId="0" applyAlignment="1" applyBorder="1" applyFont="1">
      <alignment shrinkToFit="0" vertical="center" wrapText="1"/>
    </xf>
    <xf borderId="29" fillId="2" fontId="1" numFmtId="0" xfId="0" applyAlignment="1" applyBorder="1" applyFont="1">
      <alignment horizontal="right" shrinkToFit="0" vertical="center" wrapText="1"/>
    </xf>
    <xf borderId="0" fillId="0" fontId="1" numFmtId="0" xfId="0" applyFont="1"/>
    <xf borderId="12" fillId="0" fontId="10" numFmtId="0" xfId="0" applyAlignment="1" applyBorder="1" applyFont="1">
      <alignment shrinkToFit="1" vertical="center" wrapText="0"/>
    </xf>
    <xf borderId="12" fillId="0" fontId="10" numFmtId="0" xfId="0" applyAlignment="1" applyBorder="1" applyFont="1">
      <alignment shrinkToFit="0" vertical="center" wrapText="1"/>
    </xf>
    <xf borderId="29" fillId="0" fontId="1" numFmtId="0" xfId="0" applyAlignment="1" applyBorder="1" applyFont="1">
      <alignment horizontal="right" shrinkToFit="0" vertical="center" wrapText="1"/>
    </xf>
    <xf borderId="12" fillId="2" fontId="10" numFmtId="0" xfId="0" applyAlignment="1" applyBorder="1" applyFont="1">
      <alignment shrinkToFit="0" vertical="center" wrapText="1"/>
    </xf>
    <xf borderId="18" fillId="2" fontId="13" numFmtId="0" xfId="0" applyAlignment="1" applyBorder="1" applyFont="1">
      <alignment shrinkToFit="0" vertical="center" wrapText="1"/>
    </xf>
    <xf borderId="18" fillId="2" fontId="10" numFmtId="0" xfId="0" applyAlignment="1" applyBorder="1" applyFont="1">
      <alignment shrinkToFit="0" vertical="center" wrapText="1"/>
    </xf>
    <xf borderId="34" fillId="2" fontId="1" numFmtId="0" xfId="0" applyAlignment="1" applyBorder="1" applyFont="1">
      <alignment horizontal="right" shrinkToFit="0" vertical="center" wrapText="1"/>
    </xf>
    <xf borderId="12" fillId="8" fontId="11" numFmtId="0" xfId="0" applyAlignment="1" applyBorder="1" applyFill="1" applyFont="1">
      <alignment shrinkToFit="0" vertical="center" wrapText="1"/>
    </xf>
    <xf borderId="29" fillId="0" fontId="10" numFmtId="0" xfId="0" applyAlignment="1" applyBorder="1" applyFont="1">
      <alignment horizontal="right" shrinkToFit="0" vertical="center" wrapText="1"/>
    </xf>
    <xf borderId="18" fillId="2" fontId="11" numFmtId="0" xfId="0" applyAlignment="1" applyBorder="1" applyFont="1">
      <alignment shrinkToFit="0" vertical="center" wrapText="1"/>
    </xf>
    <xf borderId="24" fillId="8" fontId="1" numFmtId="0" xfId="0" applyAlignment="1" applyBorder="1" applyFont="1">
      <alignment horizontal="right" shrinkToFit="0" vertical="center" wrapText="1"/>
    </xf>
    <xf borderId="47" fillId="9" fontId="11" numFmtId="0" xfId="0" applyAlignment="1" applyBorder="1" applyFill="1" applyFont="1">
      <alignment horizontal="left" shrinkToFit="0" vertical="center" wrapText="1"/>
    </xf>
    <xf borderId="48" fillId="0" fontId="3" numFmtId="0" xfId="0" applyBorder="1" applyFont="1"/>
    <xf borderId="49" fillId="0" fontId="3" numFmtId="0" xfId="0" applyBorder="1" applyFont="1"/>
    <xf borderId="50" fillId="9" fontId="9" numFmtId="0" xfId="0" applyAlignment="1" applyBorder="1" applyFont="1">
      <alignment horizontal="right" shrinkToFit="0" vertical="center" wrapText="1"/>
    </xf>
    <xf borderId="51" fillId="6" fontId="1" numFmtId="49" xfId="0" applyAlignment="1" applyBorder="1" applyFont="1" applyNumberFormat="1">
      <alignment horizontal="left" shrinkToFit="0" vertical="center" wrapText="1"/>
    </xf>
    <xf borderId="0" fillId="0" fontId="1" numFmtId="0" xfId="0" applyAlignment="1" applyFont="1">
      <alignment shrinkToFit="0" wrapText="1"/>
    </xf>
    <xf borderId="41" fillId="9" fontId="11" numFmtId="0" xfId="0" applyAlignment="1" applyBorder="1" applyFont="1">
      <alignment horizontal="left" shrinkToFit="0" vertical="center" wrapText="1"/>
    </xf>
    <xf borderId="16" fillId="9" fontId="9" numFmtId="0" xfId="0" applyAlignment="1" applyBorder="1" applyFont="1">
      <alignment horizontal="right" shrinkToFit="0" vertical="center" wrapText="1"/>
    </xf>
    <xf borderId="34" fillId="6" fontId="1" numFmtId="49" xfId="0" applyAlignment="1" applyBorder="1" applyFont="1" applyNumberFormat="1">
      <alignment horizontal="left" shrinkToFit="0" vertical="center" wrapText="1"/>
    </xf>
    <xf borderId="52" fillId="0" fontId="1" numFmtId="0" xfId="0" applyAlignment="1" applyBorder="1" applyFont="1">
      <alignment horizontal="left" shrinkToFit="0" vertical="center" wrapText="1"/>
    </xf>
    <xf borderId="39" fillId="3" fontId="9" numFmtId="0" xfId="0" applyAlignment="1" applyBorder="1" applyFont="1">
      <alignment horizontal="left" shrinkToFit="0" vertical="center" wrapText="1"/>
    </xf>
    <xf borderId="53" fillId="3" fontId="9" numFmtId="0" xfId="0" applyAlignment="1" applyBorder="1" applyFont="1">
      <alignment horizontal="left" shrinkToFit="0" vertical="center" wrapText="1"/>
    </xf>
    <xf borderId="5" fillId="3" fontId="1" numFmtId="0" xfId="0" applyAlignment="1" applyBorder="1" applyFont="1">
      <alignment horizontal="left" shrinkToFit="0" vertical="center" wrapText="1"/>
    </xf>
    <xf borderId="40" fillId="0" fontId="1" numFmtId="0" xfId="0" applyAlignment="1" applyBorder="1" applyFont="1">
      <alignment horizontal="left" shrinkToFit="0" vertical="center" wrapText="1"/>
    </xf>
    <xf borderId="54" fillId="0" fontId="1" numFmtId="0" xfId="0" applyAlignment="1" applyBorder="1" applyFont="1">
      <alignment horizontal="left" shrinkToFit="0" vertical="center" wrapText="1"/>
    </xf>
    <xf borderId="55" fillId="0" fontId="3" numFmtId="0" xfId="0" applyBorder="1" applyFont="1"/>
    <xf borderId="56" fillId="0" fontId="3" numFmtId="0" xfId="0" applyBorder="1" applyFont="1"/>
    <xf borderId="41" fillId="0" fontId="1" numFmtId="0" xfId="0" applyAlignment="1" applyBorder="1" applyFont="1">
      <alignment horizontal="left" shrinkToFit="0" vertical="center" wrapText="1"/>
    </xf>
    <xf borderId="57" fillId="0" fontId="3" numFmtId="0" xfId="0" applyBorder="1" applyFont="1"/>
    <xf borderId="58" fillId="0" fontId="3" numFmtId="0" xfId="0" applyBorder="1" applyFont="1"/>
    <xf borderId="9" fillId="0" fontId="1" numFmtId="0" xfId="0" applyAlignment="1" applyBorder="1" applyFont="1">
      <alignment shrinkToFit="0" vertical="center" wrapText="1"/>
    </xf>
    <xf borderId="15" fillId="0" fontId="1" numFmtId="0" xfId="0" applyAlignment="1" applyBorder="1" applyFont="1">
      <alignment shrinkToFit="0" vertical="center" wrapText="1"/>
    </xf>
    <xf borderId="0" fillId="0" fontId="5" numFmtId="0" xfId="0" applyAlignment="1" applyFont="1">
      <alignment shrinkToFit="0" vertical="center" wrapText="1"/>
    </xf>
    <xf borderId="59" fillId="0" fontId="1" numFmtId="0" xfId="0" applyAlignment="1" applyBorder="1" applyFont="1">
      <alignment shrinkToFit="0" vertical="center" wrapText="1"/>
    </xf>
    <xf borderId="60" fillId="6" fontId="9" numFmtId="0" xfId="0" applyAlignment="1" applyBorder="1" applyFont="1">
      <alignment shrinkToFit="0" vertical="center" wrapText="1"/>
    </xf>
    <xf borderId="61" fillId="0" fontId="3" numFmtId="0" xfId="0" applyBorder="1" applyFont="1"/>
    <xf borderId="62" fillId="0" fontId="3" numFmtId="0" xfId="0" applyBorder="1" applyFont="1"/>
    <xf borderId="42" fillId="0" fontId="10" numFmtId="0" xfId="0" applyAlignment="1" applyBorder="1" applyFont="1">
      <alignment horizontal="left" shrinkToFit="0" wrapText="1"/>
    </xf>
    <xf borderId="20" fillId="0" fontId="10" numFmtId="0" xfId="0" applyAlignment="1" applyBorder="1" applyFont="1">
      <alignment horizontal="left" shrinkToFit="0" vertical="center" wrapText="1"/>
    </xf>
    <xf borderId="7" fillId="0" fontId="10" numFmtId="0" xfId="0" applyAlignment="1" applyBorder="1" applyFont="1">
      <alignment horizontal="left" shrinkToFit="0" vertical="center" wrapText="1"/>
    </xf>
    <xf borderId="12" fillId="2" fontId="13" numFmtId="0" xfId="0" applyAlignment="1" applyBorder="1" applyFont="1">
      <alignment horizontal="left" shrinkToFit="0" vertical="center" wrapText="1"/>
    </xf>
    <xf borderId="12" fillId="0" fontId="10" numFmtId="0" xfId="0" applyAlignment="1" applyBorder="1" applyFont="1">
      <alignment horizontal="left" shrinkToFit="0" vertical="center" wrapText="1"/>
    </xf>
    <xf borderId="18" fillId="2" fontId="13" numFmtId="0" xfId="0" applyAlignment="1" applyBorder="1" applyFont="1">
      <alignment horizontal="left" shrinkToFit="0" vertical="center" wrapText="1"/>
    </xf>
    <xf borderId="18" fillId="2" fontId="10" numFmtId="0" xfId="0" applyAlignment="1" applyBorder="1" applyFont="1">
      <alignment horizontal="left" shrinkToFit="0" vertical="center" wrapText="1"/>
    </xf>
    <xf borderId="12" fillId="2" fontId="10" numFmtId="0" xfId="0" applyAlignment="1" applyBorder="1" applyFont="1">
      <alignment horizontal="left" shrinkToFit="0" vertical="center" wrapText="1"/>
    </xf>
    <xf borderId="63" fillId="0" fontId="3" numFmtId="0" xfId="0" applyBorder="1" applyFont="1"/>
    <xf borderId="64" fillId="2" fontId="13" numFmtId="0" xfId="0" applyAlignment="1" applyBorder="1" applyFont="1">
      <alignment horizontal="left" shrinkToFit="0" vertical="center" wrapText="1"/>
    </xf>
    <xf borderId="64" fillId="2" fontId="10" numFmtId="0" xfId="0" applyAlignment="1" applyBorder="1" applyFont="1">
      <alignment horizontal="left" shrinkToFit="0" vertical="center" wrapText="1"/>
    </xf>
    <xf borderId="65" fillId="2" fontId="1" numFmtId="0" xfId="0" applyAlignment="1" applyBorder="1" applyFont="1">
      <alignment horizontal="right" shrinkToFit="0" vertical="center" wrapText="1"/>
    </xf>
    <xf borderId="39" fillId="9" fontId="11" numFmtId="0" xfId="0" applyAlignment="1" applyBorder="1" applyFont="1">
      <alignment horizontal="right" shrinkToFit="0" vertical="center" wrapText="1"/>
    </xf>
    <xf borderId="5" fillId="9" fontId="9" numFmtId="0" xfId="0" applyAlignment="1" applyBorder="1" applyFont="1">
      <alignment horizontal="right" shrinkToFit="0" vertical="center" wrapText="1"/>
    </xf>
    <xf borderId="24" fillId="6" fontId="1" numFmtId="49" xfId="0" applyAlignment="1" applyBorder="1" applyFont="1" applyNumberFormat="1">
      <alignment horizontal="left" shrinkToFit="0" vertical="center" wrapText="1"/>
    </xf>
    <xf borderId="41" fillId="9" fontId="11" numFmtId="0" xfId="0" applyAlignment="1" applyBorder="1" applyFont="1">
      <alignment horizontal="right" shrinkToFit="0" vertical="center" wrapText="1"/>
    </xf>
    <xf borderId="52" fillId="0" fontId="1" numFmtId="0" xfId="0" applyAlignment="1" applyBorder="1" applyFont="1">
      <alignment shrinkToFit="0" vertical="center" wrapText="1"/>
    </xf>
    <xf borderId="7" fillId="3" fontId="9" numFmtId="0" xfId="0" applyAlignment="1" applyBorder="1" applyFont="1">
      <alignment horizontal="left" shrinkToFit="0" vertical="center" wrapText="1"/>
    </xf>
    <xf borderId="40" fillId="0" fontId="1" numFmtId="0" xfId="0" applyAlignment="1" applyBorder="1" applyFont="1">
      <alignment shrinkToFit="0" vertical="center" wrapText="1"/>
    </xf>
    <xf borderId="12" fillId="0" fontId="1" numFmtId="0" xfId="0" applyAlignment="1" applyBorder="1" applyFont="1">
      <alignment shrinkToFit="0" vertical="center" wrapText="1"/>
    </xf>
    <xf borderId="54" fillId="0" fontId="1" numFmtId="0" xfId="0" applyAlignment="1" applyBorder="1" applyFont="1">
      <alignment shrinkToFit="0" wrapText="1"/>
    </xf>
    <xf borderId="41" fillId="0" fontId="1" numFmtId="0" xfId="0" applyAlignment="1" applyBorder="1" applyFont="1">
      <alignment shrinkToFit="0" vertical="center" wrapText="1"/>
    </xf>
    <xf borderId="18" fillId="0" fontId="1" numFmtId="0" xfId="0" applyAlignment="1" applyBorder="1" applyFont="1">
      <alignment shrinkToFit="0" vertical="center" wrapText="1"/>
    </xf>
    <xf borderId="42" fillId="0" fontId="10" numFmtId="0" xfId="0" applyAlignment="1" applyBorder="1" applyFont="1">
      <alignment horizontal="center" shrinkToFit="0" vertical="center" wrapText="1"/>
    </xf>
    <xf borderId="12" fillId="8" fontId="11" numFmtId="0" xfId="0" applyAlignment="1" applyBorder="1" applyFont="1">
      <alignment horizontal="left" shrinkToFit="0" vertical="center" wrapText="1"/>
    </xf>
    <xf borderId="18" fillId="2" fontId="11" numFmtId="0" xfId="0" applyAlignment="1" applyBorder="1" applyFont="1">
      <alignment horizontal="left" shrinkToFit="0" vertical="center" wrapText="1"/>
    </xf>
    <xf borderId="50" fillId="9" fontId="11" numFmtId="0" xfId="0" applyAlignment="1" applyBorder="1" applyFont="1">
      <alignment horizontal="right" shrinkToFit="0" vertical="center" wrapText="1"/>
    </xf>
    <xf borderId="66" fillId="9" fontId="9" numFmtId="0" xfId="0" applyAlignment="1" applyBorder="1" applyFont="1">
      <alignment shrinkToFit="0" vertical="center" wrapText="1"/>
    </xf>
    <xf borderId="10" fillId="9" fontId="11" numFmtId="0" xfId="0" applyAlignment="1" applyBorder="1" applyFont="1">
      <alignment horizontal="right" shrinkToFit="0" vertical="center" wrapText="1"/>
    </xf>
    <xf borderId="10" fillId="9" fontId="9" numFmtId="0" xfId="0" applyAlignment="1" applyBorder="1" applyFont="1">
      <alignment horizontal="right" shrinkToFit="0" vertical="center" wrapText="1"/>
    </xf>
    <xf borderId="12" fillId="9" fontId="9" numFmtId="0" xfId="0" applyAlignment="1" applyBorder="1" applyFont="1">
      <alignment shrinkToFit="0" vertical="center" wrapText="1"/>
    </xf>
    <xf borderId="67" fillId="0" fontId="1" numFmtId="0" xfId="0" applyAlignment="1" applyBorder="1" applyFont="1">
      <alignment shrinkToFit="0" vertical="center" wrapText="1"/>
    </xf>
    <xf borderId="7" fillId="3" fontId="9" numFmtId="0" xfId="0" applyAlignment="1" applyBorder="1" applyFont="1">
      <alignment shrinkToFit="0" vertical="center" wrapText="1"/>
    </xf>
    <xf borderId="54" fillId="0" fontId="1" numFmtId="0" xfId="0" applyAlignment="1" applyBorder="1" applyFont="1">
      <alignment horizontal="center" shrinkToFit="0" wrapText="1"/>
    </xf>
    <xf borderId="16" fillId="0" fontId="1" numFmtId="0" xfId="0" applyAlignment="1" applyBorder="1" applyFont="1">
      <alignment horizontal="left" shrinkToFit="0" vertical="center" wrapText="1"/>
    </xf>
    <xf borderId="0" fillId="0" fontId="1" numFmtId="0" xfId="0" applyAlignment="1" applyFont="1">
      <alignment horizontal="center" shrinkToFit="0" wrapText="1"/>
    </xf>
    <xf borderId="0" fillId="0" fontId="1" numFmtId="0" xfId="0" applyAlignment="1" applyFont="1">
      <alignment horizontal="left" shrinkToFit="0" wrapText="1"/>
    </xf>
    <xf borderId="5" fillId="6" fontId="9" numFmtId="0" xfId="0" applyAlignment="1" applyBorder="1" applyFont="1">
      <alignment horizontal="left" shrinkToFit="0" vertical="center" wrapText="1"/>
    </xf>
    <xf borderId="39" fillId="9" fontId="11" numFmtId="0" xfId="0" applyAlignment="1" applyBorder="1" applyFont="1">
      <alignment horizontal="left" shrinkToFit="0" vertical="center" wrapText="1"/>
    </xf>
    <xf borderId="24" fillId="9" fontId="9" numFmtId="0" xfId="0" applyAlignment="1" applyBorder="1" applyFont="1">
      <alignment horizontal="left" shrinkToFit="0" vertical="center" wrapText="1"/>
    </xf>
    <xf borderId="34" fillId="9" fontId="9" numFmtId="0" xfId="0" applyAlignment="1" applyBorder="1" applyFont="1">
      <alignment horizontal="left" shrinkToFit="0" vertical="center" wrapText="1"/>
    </xf>
    <xf borderId="68" fillId="2" fontId="1" numFmtId="0" xfId="0" applyAlignment="1" applyBorder="1" applyFont="1">
      <alignment shrinkToFit="0" wrapText="1"/>
    </xf>
    <xf borderId="0" fillId="0" fontId="14" numFmtId="0" xfId="0" applyAlignment="1" applyFont="1">
      <alignment vertical="center"/>
    </xf>
    <xf borderId="40" fillId="4" fontId="8" numFmtId="0" xfId="0" applyAlignment="1" applyBorder="1" applyFont="1">
      <alignment horizontal="center" shrinkToFit="0" vertical="center" wrapText="1"/>
    </xf>
    <xf borderId="41" fillId="4" fontId="8" numFmtId="0" xfId="0" applyAlignment="1" applyBorder="1" applyFont="1">
      <alignment horizontal="center" shrinkToFit="0" vertical="center" wrapText="1"/>
    </xf>
    <xf borderId="0" fillId="0" fontId="5" numFmtId="0" xfId="0" applyAlignment="1" applyFont="1">
      <alignment vertical="center"/>
    </xf>
    <xf borderId="5" fillId="10" fontId="9" numFmtId="0" xfId="0" applyAlignment="1" applyBorder="1" applyFill="1" applyFont="1">
      <alignment shrinkToFit="0" vertical="center" wrapText="1"/>
    </xf>
    <xf borderId="39" fillId="10" fontId="11" numFmtId="0" xfId="0" applyAlignment="1" applyBorder="1" applyFont="1">
      <alignment horizontal="right" shrinkToFit="0" vertical="center" wrapText="1"/>
    </xf>
    <xf borderId="5" fillId="10" fontId="9" numFmtId="0" xfId="0" applyAlignment="1" applyBorder="1" applyFont="1">
      <alignment horizontal="right" shrinkToFit="0" vertical="center" wrapText="1"/>
    </xf>
    <xf borderId="24" fillId="10" fontId="1" numFmtId="49" xfId="0" applyAlignment="1" applyBorder="1" applyFont="1" applyNumberFormat="1">
      <alignment horizontal="left" vertical="center"/>
    </xf>
    <xf borderId="41" fillId="10" fontId="11" numFmtId="0" xfId="0" applyAlignment="1" applyBorder="1" applyFont="1">
      <alignment horizontal="right" shrinkToFit="0" vertical="center" wrapText="1"/>
    </xf>
    <xf borderId="16" fillId="10" fontId="9" numFmtId="0" xfId="0" applyAlignment="1" applyBorder="1" applyFont="1">
      <alignment horizontal="right" shrinkToFit="0" vertical="center" wrapText="1"/>
    </xf>
    <xf borderId="34" fillId="10" fontId="1" numFmtId="49" xfId="0" applyAlignment="1" applyBorder="1" applyFont="1" applyNumberFormat="1">
      <alignment horizontal="left" vertical="center"/>
    </xf>
    <xf borderId="5" fillId="9" fontId="9" numFmtId="0" xfId="0" applyAlignment="1" applyBorder="1" applyFont="1">
      <alignment shrinkToFit="0" vertical="center" wrapText="1"/>
    </xf>
    <xf borderId="24" fillId="6" fontId="1" numFmtId="49" xfId="0" applyAlignment="1" applyBorder="1" applyFont="1" applyNumberFormat="1">
      <alignment horizontal="left" vertical="center"/>
    </xf>
    <xf borderId="34" fillId="6" fontId="1" numFmtId="49" xfId="0" applyAlignment="1" applyBorder="1" applyFont="1" applyNumberFormat="1">
      <alignment horizontal="left" vertical="center"/>
    </xf>
    <xf borderId="1" fillId="6" fontId="11" numFmtId="0" xfId="0" applyAlignment="1" applyBorder="1" applyFont="1">
      <alignment horizontal="right" shrinkToFit="0" vertical="center" wrapText="1"/>
    </xf>
    <xf borderId="1" fillId="6" fontId="9" numFmtId="0" xfId="0" applyAlignment="1" applyBorder="1" applyFont="1">
      <alignment horizontal="right" shrinkToFit="0" vertical="center" wrapText="1"/>
    </xf>
    <xf borderId="69" fillId="6" fontId="1" numFmtId="49" xfId="0" applyAlignment="1" applyBorder="1" applyFont="1" applyNumberFormat="1">
      <alignment horizontal="left" vertical="center"/>
    </xf>
    <xf borderId="0" fillId="0" fontId="1" numFmtId="0" xfId="0" applyAlignment="1" applyFont="1">
      <alignment vertical="center"/>
    </xf>
    <xf borderId="39" fillId="4" fontId="9" numFmtId="0" xfId="0" applyAlignment="1" applyBorder="1" applyFont="1">
      <alignment shrinkToFit="0" vertical="center" wrapText="1"/>
    </xf>
    <xf borderId="7" fillId="4" fontId="9" numFmtId="0" xfId="0" applyAlignment="1" applyBorder="1" applyFont="1">
      <alignment shrinkToFit="0" vertical="center" wrapText="1"/>
    </xf>
    <xf borderId="5" fillId="4" fontId="1" numFmtId="0" xfId="0" applyAlignment="1" applyBorder="1" applyFont="1">
      <alignment vertical="center"/>
    </xf>
    <xf borderId="54" fillId="0" fontId="1" numFmtId="0" xfId="0" applyBorder="1" applyFont="1"/>
    <xf borderId="0" fillId="0" fontId="14" numFmtId="0" xfId="0" applyAlignment="1" applyFont="1">
      <alignment shrinkToFit="0" vertical="center" wrapText="1"/>
    </xf>
    <xf borderId="40" fillId="5" fontId="8" numFmtId="0" xfId="0" applyAlignment="1" applyBorder="1" applyFont="1">
      <alignment horizontal="center" shrinkToFit="0" vertical="center" wrapText="1"/>
    </xf>
    <xf borderId="41" fillId="5" fontId="8" numFmtId="0" xfId="0" applyAlignment="1" applyBorder="1" applyFont="1">
      <alignment horizontal="center" shrinkToFit="0" vertical="center" wrapText="1"/>
    </xf>
    <xf borderId="5" fillId="10" fontId="9" numFmtId="0" xfId="0" applyAlignment="1" applyBorder="1" applyFont="1">
      <alignment horizontal="left" shrinkToFit="0" vertical="center" wrapText="1"/>
    </xf>
    <xf borderId="70" fillId="10" fontId="9" numFmtId="0" xfId="0" applyAlignment="1" applyBorder="1" applyFont="1">
      <alignment horizontal="right" shrinkToFit="0" vertical="center" wrapText="1"/>
    </xf>
    <xf borderId="71" fillId="0" fontId="3" numFmtId="0" xfId="0" applyBorder="1" applyFont="1"/>
    <xf borderId="24" fillId="10" fontId="1" numFmtId="49" xfId="0" applyAlignment="1" applyBorder="1" applyFont="1" applyNumberFormat="1">
      <alignment horizontal="left" shrinkToFit="0" vertical="center" wrapText="1"/>
    </xf>
    <xf borderId="10" fillId="10" fontId="9" numFmtId="0" xfId="0" applyAlignment="1" applyBorder="1" applyFont="1">
      <alignment horizontal="right" shrinkToFit="0" vertical="center" wrapText="1"/>
    </xf>
    <xf borderId="34" fillId="10" fontId="1" numFmtId="49" xfId="0" applyAlignment="1" applyBorder="1" applyFont="1" applyNumberFormat="1">
      <alignment horizontal="left" shrinkToFit="0" vertical="center" wrapText="1"/>
    </xf>
    <xf borderId="24" fillId="0" fontId="1" numFmtId="0" xfId="0" applyAlignment="1" applyBorder="1" applyFont="1">
      <alignment shrinkToFit="0" vertical="center" wrapText="1"/>
    </xf>
    <xf borderId="12" fillId="0" fontId="10" numFmtId="0" xfId="0" applyAlignment="1" applyBorder="1" applyFont="1">
      <alignment horizontal="left" shrinkToFit="0" wrapText="1"/>
    </xf>
    <xf borderId="24" fillId="0" fontId="10" numFmtId="0" xfId="0" applyAlignment="1" applyBorder="1" applyFont="1">
      <alignment horizontal="right" shrinkToFit="0" vertical="center" wrapText="1"/>
    </xf>
    <xf borderId="66" fillId="6" fontId="1" numFmtId="49" xfId="0" applyAlignment="1" applyBorder="1" applyFont="1" applyNumberFormat="1">
      <alignment horizontal="left" shrinkToFit="0" vertical="center" wrapText="1"/>
    </xf>
    <xf borderId="12" fillId="6" fontId="1" numFmtId="49" xfId="0" applyAlignment="1" applyBorder="1" applyFont="1" applyNumberFormat="1">
      <alignment horizontal="left" shrinkToFit="0" vertical="center" wrapText="1"/>
    </xf>
    <xf borderId="69" fillId="6" fontId="1" numFmtId="49" xfId="0" applyAlignment="1" applyBorder="1" applyFont="1" applyNumberFormat="1">
      <alignment horizontal="left" shrinkToFit="0" vertical="center" wrapText="1"/>
    </xf>
    <xf borderId="39" fillId="5" fontId="9" numFmtId="0" xfId="0" applyAlignment="1" applyBorder="1" applyFont="1">
      <alignment shrinkToFit="0" vertical="center" wrapText="1"/>
    </xf>
    <xf borderId="7" fillId="5" fontId="9" numFmtId="0" xfId="0" applyAlignment="1" applyBorder="1" applyFont="1">
      <alignment shrinkToFit="0" vertical="center" wrapText="1"/>
    </xf>
    <xf borderId="5" fillId="5" fontId="1"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Thème Office">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6350" algn="ctr">
          <a:solidFill>
            <a:schemeClr val="phClr"/>
          </a:solidFill>
          <a:prstDash val="solid"/>
          <a:miter lim="800000"/>
        </a:ln>
        <a:ln cap="flat" cmpd="sng" w="12700" algn="ctr">
          <a:solidFill>
            <a:schemeClr val="phClr"/>
          </a:solidFill>
          <a:prstDash val="solid"/>
          <a:miter lim="800000"/>
        </a:ln>
        <a:ln cap="flat" cmpd="sng" w="1905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86"/>
    <col customWidth="1" min="2" max="2" width="30.29"/>
    <col customWidth="1" min="3" max="3" width="32.43"/>
    <col customWidth="1" min="4" max="4" width="28.14"/>
    <col customWidth="1" min="5" max="5" width="29.43"/>
    <col customWidth="1" min="6" max="6" width="32.71"/>
    <col customWidth="1" min="7" max="11" width="11.14"/>
  </cols>
  <sheetData>
    <row r="1">
      <c r="A1" s="1"/>
      <c r="B1" s="1"/>
      <c r="C1" s="1"/>
      <c r="D1" s="1"/>
      <c r="E1" s="1"/>
      <c r="F1" s="1"/>
      <c r="G1" s="2"/>
      <c r="H1" s="2"/>
      <c r="I1" s="1"/>
      <c r="J1" s="1"/>
      <c r="K1" s="1"/>
    </row>
    <row r="2">
      <c r="A2" s="1"/>
      <c r="B2" s="1"/>
      <c r="C2" s="1"/>
      <c r="D2" s="1"/>
      <c r="E2" s="1"/>
      <c r="F2" s="1"/>
      <c r="G2" s="2"/>
      <c r="H2" s="2"/>
      <c r="I2" s="1"/>
      <c r="J2" s="1"/>
      <c r="K2" s="1"/>
    </row>
    <row r="3">
      <c r="A3" s="3" t="s">
        <v>0</v>
      </c>
      <c r="B3" s="4"/>
      <c r="C3" s="4"/>
      <c r="D3" s="4"/>
      <c r="E3" s="4"/>
      <c r="F3" s="5"/>
      <c r="G3" s="2"/>
      <c r="H3" s="2"/>
      <c r="I3" s="1"/>
      <c r="J3" s="1"/>
      <c r="K3" s="1"/>
    </row>
    <row r="4">
      <c r="A4" s="6"/>
      <c r="B4" s="6"/>
      <c r="C4" s="6"/>
      <c r="D4" s="6"/>
      <c r="E4" s="6"/>
      <c r="F4" s="6"/>
      <c r="G4" s="2"/>
      <c r="H4" s="2"/>
      <c r="I4" s="1"/>
      <c r="J4" s="1"/>
      <c r="K4" s="1"/>
    </row>
    <row r="5">
      <c r="A5" s="7" t="s">
        <v>1</v>
      </c>
      <c r="B5" s="4"/>
      <c r="C5" s="4"/>
      <c r="D5" s="4"/>
      <c r="E5" s="4"/>
      <c r="F5" s="5"/>
      <c r="G5" s="2"/>
      <c r="H5" s="2"/>
      <c r="I5" s="1"/>
      <c r="J5" s="1"/>
      <c r="K5" s="1"/>
    </row>
    <row r="6" ht="56.25" customHeight="1">
      <c r="A6" s="1"/>
      <c r="B6" s="1"/>
      <c r="C6" s="1"/>
      <c r="D6" s="1"/>
      <c r="E6" s="1"/>
      <c r="F6" s="1"/>
      <c r="G6" s="2"/>
      <c r="H6" s="2"/>
      <c r="I6" s="1"/>
      <c r="J6" s="1" t="str">
        <f>(IF(ISBLANK(D2),"",""))</f>
        <v/>
      </c>
      <c r="K6" s="1"/>
    </row>
    <row r="7" ht="30.0" customHeight="1">
      <c r="A7" s="8" t="s">
        <v>2</v>
      </c>
      <c r="B7" s="9"/>
      <c r="C7" s="10"/>
      <c r="D7" s="11" t="s">
        <v>3</v>
      </c>
      <c r="E7" s="12"/>
      <c r="F7" s="13"/>
      <c r="G7" s="2"/>
      <c r="H7" s="2"/>
      <c r="I7" s="1"/>
      <c r="J7" s="1"/>
      <c r="K7" s="1"/>
    </row>
    <row r="8" ht="30.0" customHeight="1">
      <c r="A8" s="14" t="s">
        <v>4</v>
      </c>
      <c r="B8" s="15"/>
      <c r="C8" s="16"/>
      <c r="D8" s="17"/>
      <c r="E8" s="18"/>
      <c r="F8" s="19"/>
      <c r="G8" s="2"/>
      <c r="H8" s="2"/>
      <c r="I8" s="1"/>
      <c r="J8" s="1"/>
      <c r="K8" s="1"/>
    </row>
    <row r="9" ht="30.0" customHeight="1">
      <c r="A9" s="20" t="s">
        <v>5</v>
      </c>
      <c r="B9" s="21"/>
      <c r="C9" s="22"/>
      <c r="D9" s="23"/>
      <c r="E9" s="24"/>
      <c r="F9" s="25"/>
      <c r="G9" s="2"/>
      <c r="H9" s="2"/>
      <c r="I9" s="1"/>
      <c r="J9" s="1"/>
      <c r="K9" s="1"/>
    </row>
    <row r="10" ht="30.0" customHeight="1">
      <c r="A10" s="26"/>
      <c r="B10" s="1"/>
      <c r="C10" s="1"/>
      <c r="D10" s="1"/>
      <c r="E10" s="1"/>
      <c r="F10" s="1"/>
      <c r="G10" s="2"/>
      <c r="H10" s="2"/>
      <c r="I10" s="1"/>
      <c r="J10" s="1"/>
      <c r="K10" s="1"/>
    </row>
    <row r="11" ht="39.75" customHeight="1">
      <c r="A11" s="27" t="s">
        <v>6</v>
      </c>
      <c r="B11" s="28" t="s">
        <v>7</v>
      </c>
      <c r="C11" s="29"/>
      <c r="D11" s="30" t="s">
        <v>8</v>
      </c>
      <c r="E11" s="31" t="s">
        <v>9</v>
      </c>
      <c r="F11" s="32" t="str">
        <f t="array" ref="F11:H11">IF(ISBLANK('E2 Dossier'!D34:F34),"",'E2 Dossier'!D34:F34)</f>
        <v/>
      </c>
      <c r="G11" s="2" t="s">
        <v>10</v>
      </c>
      <c r="H11" s="2" t="s">
        <v>10</v>
      </c>
      <c r="I11" s="1"/>
      <c r="J11" s="1"/>
      <c r="K11" s="1"/>
    </row>
    <row r="12" ht="39.75" customHeight="1">
      <c r="A12" s="33"/>
      <c r="B12" s="34"/>
      <c r="C12" s="35"/>
      <c r="D12" s="36"/>
      <c r="E12" s="37" t="s">
        <v>11</v>
      </c>
      <c r="F12" s="38" t="str">
        <f t="array" ref="F12:H12">IF(ISBLANK('E2 Oral'!D26:F26),"",'E2 Oral'!D26:F26)</f>
        <v/>
      </c>
      <c r="G12" s="2" t="s">
        <v>10</v>
      </c>
      <c r="H12" s="2" t="s">
        <v>10</v>
      </c>
      <c r="I12" s="1"/>
      <c r="J12" s="1"/>
      <c r="K12" s="1"/>
    </row>
    <row r="13" ht="39.75" customHeight="1">
      <c r="A13" s="33"/>
      <c r="B13" s="34"/>
      <c r="C13" s="35"/>
      <c r="D13" s="36"/>
      <c r="E13" s="37" t="s">
        <v>12</v>
      </c>
      <c r="F13" s="38" t="str">
        <f>IF(XOR(IF(ISBLANK('E2 PFMP Enfants'!D48),1,0),IF(ISBLANK('E2 PFMP PA'!D50),1,0)),'E2 PFMP Enfants'!D48+'E2 PFMP PA'!D50,"")</f>
        <v/>
      </c>
      <c r="G13" s="2"/>
      <c r="H13" s="2" t="str">
        <f>F13</f>
        <v/>
      </c>
      <c r="I13" s="1"/>
      <c r="J13" s="1"/>
      <c r="K13" s="1"/>
    </row>
    <row r="14" ht="39.75" customHeight="1">
      <c r="A14" s="39"/>
      <c r="B14" s="40"/>
      <c r="C14" s="41"/>
      <c r="D14" s="42"/>
      <c r="E14" s="43" t="s">
        <v>13</v>
      </c>
      <c r="F14" s="44" t="str">
        <f>IF(AND(F11&lt;&gt;"",F12&lt;&gt;"",F13&lt;&gt;""),SUM(F11:F13),"")</f>
        <v/>
      </c>
      <c r="G14" s="2"/>
      <c r="H14" s="2"/>
      <c r="I14" s="1"/>
      <c r="J14" s="1"/>
      <c r="K14" s="1"/>
    </row>
    <row r="15" ht="39.75" customHeight="1">
      <c r="A15" s="1"/>
      <c r="B15" s="1"/>
      <c r="C15" s="1"/>
      <c r="D15" s="1"/>
      <c r="E15" s="1"/>
      <c r="F15" s="45" t="s">
        <v>14</v>
      </c>
      <c r="G15" s="2"/>
      <c r="H15" s="2"/>
      <c r="I15" s="1"/>
      <c r="J15" s="1"/>
      <c r="K15" s="1"/>
    </row>
    <row r="16" ht="39.75" customHeight="1">
      <c r="A16" s="46" t="s">
        <v>15</v>
      </c>
      <c r="B16" s="47" t="s">
        <v>16</v>
      </c>
      <c r="C16" s="10"/>
      <c r="D16" s="48" t="s">
        <v>8</v>
      </c>
      <c r="E16" s="49"/>
      <c r="F16" s="50"/>
      <c r="G16" s="2"/>
      <c r="H16" s="2"/>
      <c r="I16" s="1"/>
      <c r="J16" s="1"/>
      <c r="K16" s="1"/>
    </row>
    <row r="17" ht="39.75" customHeight="1">
      <c r="A17" s="51" t="s">
        <v>17</v>
      </c>
      <c r="B17" s="52" t="s">
        <v>18</v>
      </c>
      <c r="C17" s="16"/>
      <c r="D17" s="53" t="s">
        <v>19</v>
      </c>
      <c r="E17" s="54" t="s">
        <v>20</v>
      </c>
      <c r="F17" s="55" t="str">
        <f t="array" ref="F17:H17">IF(('E31'!D48:F48)=0,"",('E31'!D48:F48))</f>
        <v/>
      </c>
      <c r="G17" s="2" t="s">
        <v>10</v>
      </c>
      <c r="H17" s="2" t="s">
        <v>10</v>
      </c>
      <c r="I17" s="1"/>
      <c r="J17" s="1"/>
      <c r="K17" s="1"/>
    </row>
    <row r="18" ht="39.75" customHeight="1">
      <c r="A18" s="56" t="s">
        <v>21</v>
      </c>
      <c r="B18" s="57" t="s">
        <v>22</v>
      </c>
      <c r="C18" s="22"/>
      <c r="D18" s="58" t="s">
        <v>19</v>
      </c>
      <c r="E18" s="59" t="s">
        <v>23</v>
      </c>
      <c r="F18" s="60" t="str">
        <f t="array" ref="F18:H18">IF(('E32'!D46:F46)=0,"",('E32'!D46:F46))</f>
        <v/>
      </c>
      <c r="G18" s="2" t="s">
        <v>10</v>
      </c>
      <c r="H18" s="2" t="s">
        <v>10</v>
      </c>
      <c r="I18" s="1"/>
      <c r="J18" s="1"/>
      <c r="K18" s="1"/>
    </row>
    <row r="19">
      <c r="A19" s="1"/>
      <c r="B19" s="1"/>
      <c r="C19" s="1"/>
      <c r="D19" s="1"/>
      <c r="E19" s="1"/>
      <c r="F19" s="1"/>
      <c r="G19" s="2"/>
      <c r="H19" s="2"/>
      <c r="I19" s="1"/>
      <c r="J19" s="1"/>
      <c r="K19" s="1"/>
    </row>
    <row r="20">
      <c r="A20" s="1"/>
      <c r="B20" s="1"/>
      <c r="C20" s="1"/>
      <c r="D20" s="1"/>
      <c r="E20" s="1"/>
      <c r="F20" s="1"/>
      <c r="G20" s="2"/>
      <c r="H20" s="2"/>
      <c r="I20" s="1"/>
      <c r="J20" s="1"/>
      <c r="K20" s="1"/>
    </row>
    <row r="21" ht="15.75" customHeight="1">
      <c r="A21" s="1"/>
      <c r="B21" s="1"/>
      <c r="C21" s="1"/>
      <c r="D21" s="1"/>
      <c r="E21" s="1"/>
      <c r="F21" s="1"/>
      <c r="G21" s="2"/>
      <c r="H21" s="2"/>
      <c r="I21" s="1"/>
      <c r="J21" s="1"/>
      <c r="K21" s="1"/>
    </row>
    <row r="22" ht="15.75" customHeight="1">
      <c r="A22" s="1"/>
      <c r="B22" s="1"/>
      <c r="C22" s="1"/>
      <c r="D22" s="1"/>
      <c r="E22" s="1"/>
      <c r="F22" s="1"/>
      <c r="G22" s="2"/>
      <c r="H22" s="2"/>
      <c r="I22" s="1"/>
      <c r="J22" s="1"/>
      <c r="K22" s="1"/>
    </row>
    <row r="23" ht="15.75" customHeight="1">
      <c r="A23" s="1"/>
      <c r="B23" s="1"/>
      <c r="C23" s="1"/>
      <c r="D23" s="1"/>
      <c r="E23" s="1"/>
      <c r="F23" s="1"/>
      <c r="G23" s="2"/>
      <c r="H23" s="2"/>
      <c r="I23" s="1"/>
      <c r="J23" s="1"/>
      <c r="K23" s="1"/>
    </row>
    <row r="24" ht="15.75" customHeight="1">
      <c r="A24" s="1"/>
      <c r="B24" s="1"/>
      <c r="C24" s="1"/>
      <c r="D24" s="1"/>
      <c r="E24" s="1"/>
      <c r="F24" s="1"/>
      <c r="G24" s="2"/>
      <c r="H24" s="2"/>
      <c r="I24" s="1"/>
      <c r="J24" s="1"/>
      <c r="K24" s="1"/>
    </row>
    <row r="25" ht="15.75" customHeight="1">
      <c r="A25" s="1"/>
      <c r="B25" s="1"/>
      <c r="C25" s="1"/>
      <c r="D25" s="1"/>
      <c r="E25" s="1"/>
      <c r="F25" s="1"/>
      <c r="G25" s="2"/>
      <c r="H25" s="2"/>
      <c r="I25" s="1"/>
      <c r="J25" s="1"/>
      <c r="K25" s="1"/>
    </row>
    <row r="26" ht="15.75" customHeight="1">
      <c r="A26" s="1"/>
      <c r="B26" s="1"/>
      <c r="C26" s="1"/>
      <c r="D26" s="1"/>
      <c r="E26" s="1"/>
      <c r="F26" s="1"/>
      <c r="G26" s="2"/>
      <c r="H26" s="2"/>
      <c r="I26" s="1"/>
      <c r="J26" s="1"/>
      <c r="K26" s="1"/>
    </row>
    <row r="27" ht="15.75" customHeight="1">
      <c r="A27" s="1"/>
      <c r="B27" s="1"/>
      <c r="C27" s="1"/>
      <c r="D27" s="1"/>
      <c r="E27" s="1"/>
      <c r="F27" s="1"/>
      <c r="G27" s="2"/>
      <c r="H27" s="2"/>
      <c r="I27" s="1"/>
      <c r="J27" s="1"/>
      <c r="K27" s="1"/>
    </row>
    <row r="28" ht="15.75" customHeight="1">
      <c r="A28" s="1"/>
      <c r="B28" s="1"/>
      <c r="C28" s="1"/>
      <c r="D28" s="1"/>
      <c r="E28" s="1"/>
      <c r="F28" s="1"/>
      <c r="G28" s="2"/>
      <c r="H28" s="2"/>
      <c r="I28" s="1"/>
      <c r="J28" s="1"/>
      <c r="K28" s="1"/>
    </row>
    <row r="29" ht="15.75" customHeight="1">
      <c r="A29" s="1"/>
      <c r="B29" s="1"/>
      <c r="C29" s="1"/>
      <c r="D29" s="1"/>
      <c r="E29" s="1"/>
      <c r="F29" s="1"/>
      <c r="G29" s="2"/>
      <c r="H29" s="2"/>
      <c r="I29" s="1"/>
      <c r="J29" s="1"/>
      <c r="K29" s="1"/>
    </row>
    <row r="30" ht="15.75" customHeight="1">
      <c r="A30" s="1"/>
      <c r="B30" s="1"/>
      <c r="C30" s="1"/>
      <c r="D30" s="1"/>
      <c r="E30" s="1"/>
      <c r="F30" s="1"/>
      <c r="G30" s="2"/>
      <c r="H30" s="2"/>
      <c r="I30" s="1"/>
      <c r="J30" s="1"/>
      <c r="K30" s="1"/>
    </row>
    <row r="31" ht="15.75" customHeight="1">
      <c r="A31" s="1"/>
      <c r="B31" s="1"/>
      <c r="C31" s="1"/>
      <c r="D31" s="1"/>
      <c r="E31" s="1"/>
      <c r="F31" s="1"/>
      <c r="G31" s="2"/>
      <c r="H31" s="2"/>
      <c r="I31" s="1"/>
      <c r="J31" s="1"/>
      <c r="K31" s="1"/>
    </row>
    <row r="32" ht="15.75" customHeight="1">
      <c r="A32" s="1"/>
      <c r="B32" s="1"/>
      <c r="C32" s="1"/>
      <c r="D32" s="1"/>
      <c r="E32" s="1"/>
      <c r="F32" s="1"/>
      <c r="G32" s="2"/>
      <c r="H32" s="2"/>
      <c r="I32" s="1"/>
      <c r="J32" s="1"/>
      <c r="K32" s="1"/>
    </row>
    <row r="33" ht="15.75" customHeight="1">
      <c r="A33" s="1"/>
      <c r="B33" s="1"/>
      <c r="C33" s="1"/>
      <c r="D33" s="1"/>
      <c r="E33" s="1"/>
      <c r="F33" s="1"/>
      <c r="G33" s="2"/>
      <c r="H33" s="2"/>
      <c r="I33" s="1"/>
      <c r="J33" s="1"/>
      <c r="K33" s="1"/>
    </row>
    <row r="34" ht="15.75" customHeight="1">
      <c r="A34" s="1"/>
      <c r="B34" s="1"/>
      <c r="C34" s="1"/>
      <c r="D34" s="1"/>
      <c r="E34" s="1"/>
      <c r="F34" s="1"/>
      <c r="G34" s="2"/>
      <c r="H34" s="2"/>
      <c r="I34" s="1"/>
      <c r="J34" s="1"/>
      <c r="K34" s="1"/>
    </row>
    <row r="35" ht="15.75" customHeight="1">
      <c r="A35" s="1"/>
      <c r="B35" s="1"/>
      <c r="C35" s="1"/>
      <c r="D35" s="1"/>
      <c r="E35" s="1"/>
      <c r="F35" s="1"/>
      <c r="G35" s="2"/>
      <c r="H35" s="2"/>
      <c r="I35" s="1"/>
      <c r="J35" s="1"/>
      <c r="K35" s="1"/>
    </row>
    <row r="36" ht="15.75" customHeight="1">
      <c r="A36" s="1"/>
      <c r="B36" s="1"/>
      <c r="C36" s="1"/>
      <c r="D36" s="1"/>
      <c r="E36" s="1"/>
      <c r="F36" s="1"/>
      <c r="G36" s="2"/>
      <c r="H36" s="2"/>
      <c r="I36" s="1"/>
      <c r="J36" s="1"/>
      <c r="K36" s="1"/>
    </row>
    <row r="37" ht="15.75" customHeight="1">
      <c r="A37" s="1"/>
      <c r="B37" s="1"/>
      <c r="C37" s="1"/>
      <c r="D37" s="1"/>
      <c r="E37" s="1"/>
      <c r="F37" s="1"/>
      <c r="G37" s="2"/>
      <c r="H37" s="2"/>
      <c r="I37" s="1"/>
      <c r="J37" s="1"/>
      <c r="K37" s="1"/>
    </row>
    <row r="38" ht="15.75" customHeight="1">
      <c r="A38" s="1"/>
      <c r="B38" s="1"/>
      <c r="C38" s="1"/>
      <c r="D38" s="1"/>
      <c r="E38" s="1"/>
      <c r="F38" s="1"/>
      <c r="G38" s="2"/>
      <c r="H38" s="2"/>
      <c r="I38" s="1"/>
      <c r="J38" s="1"/>
      <c r="K38" s="1"/>
    </row>
    <row r="39" ht="15.75" customHeight="1">
      <c r="A39" s="1"/>
      <c r="B39" s="1"/>
      <c r="C39" s="1"/>
      <c r="D39" s="1"/>
      <c r="E39" s="1"/>
      <c r="F39" s="1"/>
      <c r="G39" s="2"/>
      <c r="H39" s="2"/>
      <c r="I39" s="1"/>
      <c r="J39" s="1"/>
      <c r="K39" s="1"/>
    </row>
    <row r="40" ht="15.75" customHeight="1">
      <c r="A40" s="1"/>
      <c r="B40" s="1"/>
      <c r="C40" s="1"/>
      <c r="D40" s="1"/>
      <c r="E40" s="1"/>
      <c r="F40" s="1"/>
      <c r="G40" s="2"/>
      <c r="H40" s="2"/>
      <c r="I40" s="1"/>
      <c r="J40" s="1"/>
      <c r="K40" s="1"/>
    </row>
    <row r="41" ht="15.75" customHeight="1">
      <c r="A41" s="1"/>
      <c r="B41" s="1"/>
      <c r="C41" s="1"/>
      <c r="D41" s="1"/>
      <c r="E41" s="1"/>
      <c r="F41" s="1"/>
      <c r="G41" s="2"/>
      <c r="H41" s="2"/>
      <c r="I41" s="1"/>
      <c r="J41" s="1"/>
      <c r="K41" s="1"/>
    </row>
    <row r="42" ht="15.75" customHeight="1">
      <c r="A42" s="1"/>
      <c r="B42" s="1"/>
      <c r="C42" s="1"/>
      <c r="D42" s="1"/>
      <c r="E42" s="1"/>
      <c r="F42" s="1"/>
      <c r="G42" s="2"/>
      <c r="H42" s="2"/>
      <c r="I42" s="1"/>
      <c r="J42" s="1"/>
      <c r="K42" s="1"/>
    </row>
    <row r="43" ht="15.75" customHeight="1">
      <c r="A43" s="1"/>
      <c r="B43" s="1"/>
      <c r="C43" s="1"/>
      <c r="D43" s="1"/>
      <c r="E43" s="1"/>
      <c r="F43" s="1"/>
      <c r="G43" s="2"/>
      <c r="H43" s="2"/>
      <c r="I43" s="1"/>
      <c r="J43" s="1"/>
      <c r="K43" s="1"/>
    </row>
    <row r="44" ht="15.75" customHeight="1">
      <c r="A44" s="1"/>
      <c r="B44" s="1"/>
      <c r="C44" s="1"/>
      <c r="D44" s="1"/>
      <c r="E44" s="1"/>
      <c r="F44" s="1"/>
      <c r="G44" s="2"/>
      <c r="H44" s="2"/>
      <c r="I44" s="1"/>
      <c r="J44" s="1"/>
      <c r="K44" s="1"/>
    </row>
    <row r="45" ht="15.75" customHeight="1">
      <c r="A45" s="1"/>
      <c r="B45" s="1"/>
      <c r="C45" s="1"/>
      <c r="D45" s="1"/>
      <c r="E45" s="1"/>
      <c r="F45" s="1"/>
      <c r="G45" s="2"/>
      <c r="H45" s="2"/>
      <c r="I45" s="1"/>
      <c r="J45" s="1"/>
      <c r="K45" s="1"/>
    </row>
    <row r="46" ht="15.75" customHeight="1">
      <c r="A46" s="1"/>
      <c r="B46" s="1"/>
      <c r="C46" s="1"/>
      <c r="D46" s="1"/>
      <c r="E46" s="1"/>
      <c r="F46" s="1"/>
      <c r="G46" s="2"/>
      <c r="H46" s="2"/>
      <c r="I46" s="1"/>
      <c r="J46" s="1"/>
      <c r="K46" s="1"/>
    </row>
    <row r="47" ht="15.75" customHeight="1">
      <c r="A47" s="1"/>
      <c r="B47" s="1"/>
      <c r="C47" s="1"/>
      <c r="D47" s="1"/>
      <c r="E47" s="1"/>
      <c r="F47" s="1"/>
      <c r="G47" s="2"/>
      <c r="H47" s="2"/>
      <c r="I47" s="1"/>
      <c r="J47" s="1"/>
      <c r="K47" s="1"/>
    </row>
    <row r="48" ht="15.75" customHeight="1">
      <c r="A48" s="1"/>
      <c r="B48" s="1"/>
      <c r="C48" s="1"/>
      <c r="D48" s="1"/>
      <c r="E48" s="1"/>
      <c r="F48" s="1"/>
      <c r="G48" s="2"/>
      <c r="H48" s="2"/>
      <c r="I48" s="1"/>
      <c r="J48" s="1"/>
      <c r="K48" s="1"/>
    </row>
    <row r="49" ht="15.75" customHeight="1">
      <c r="A49" s="1"/>
      <c r="B49" s="1"/>
      <c r="C49" s="1"/>
      <c r="D49" s="1"/>
      <c r="E49" s="1"/>
      <c r="F49" s="1"/>
      <c r="G49" s="2"/>
      <c r="H49" s="2"/>
      <c r="I49" s="1"/>
      <c r="J49" s="1"/>
      <c r="K49" s="1"/>
    </row>
    <row r="50" ht="15.75" customHeight="1">
      <c r="A50" s="1"/>
      <c r="B50" s="1"/>
      <c r="C50" s="1"/>
      <c r="D50" s="1"/>
      <c r="E50" s="1"/>
      <c r="F50" s="1"/>
      <c r="G50" s="2"/>
      <c r="H50" s="2"/>
      <c r="I50" s="1"/>
      <c r="J50" s="1"/>
      <c r="K50" s="1"/>
    </row>
    <row r="51" ht="15.75" customHeight="1">
      <c r="A51" s="1"/>
      <c r="B51" s="1"/>
      <c r="C51" s="1"/>
      <c r="D51" s="1"/>
      <c r="E51" s="1"/>
      <c r="F51" s="1"/>
      <c r="G51" s="2"/>
      <c r="H51" s="2"/>
      <c r="I51" s="1"/>
      <c r="J51" s="1"/>
      <c r="K51" s="1"/>
    </row>
    <row r="52" ht="15.75" customHeight="1">
      <c r="A52" s="1"/>
      <c r="B52" s="1"/>
      <c r="C52" s="1"/>
      <c r="D52" s="1"/>
      <c r="E52" s="1"/>
      <c r="F52" s="1"/>
      <c r="G52" s="2"/>
      <c r="H52" s="2"/>
      <c r="I52" s="1"/>
      <c r="J52" s="1"/>
      <c r="K52" s="1"/>
    </row>
    <row r="53" ht="15.75" customHeight="1">
      <c r="A53" s="1"/>
      <c r="B53" s="1"/>
      <c r="C53" s="1"/>
      <c r="D53" s="1"/>
      <c r="E53" s="1"/>
      <c r="F53" s="1"/>
      <c r="G53" s="2"/>
      <c r="H53" s="2"/>
      <c r="I53" s="1"/>
      <c r="J53" s="1"/>
      <c r="K53" s="1"/>
    </row>
    <row r="54" ht="15.75" customHeight="1">
      <c r="A54" s="1"/>
      <c r="B54" s="1"/>
      <c r="C54" s="1"/>
      <c r="D54" s="1"/>
      <c r="E54" s="1"/>
      <c r="F54" s="1"/>
      <c r="G54" s="2"/>
      <c r="H54" s="2"/>
      <c r="I54" s="1"/>
      <c r="J54" s="1"/>
      <c r="K54" s="1"/>
    </row>
    <row r="55" ht="15.75" customHeight="1">
      <c r="A55" s="1"/>
      <c r="B55" s="1"/>
      <c r="C55" s="1"/>
      <c r="D55" s="1"/>
      <c r="E55" s="1"/>
      <c r="F55" s="1"/>
      <c r="G55" s="2"/>
      <c r="H55" s="2"/>
      <c r="I55" s="1"/>
      <c r="J55" s="1"/>
      <c r="K55" s="1"/>
    </row>
    <row r="56" ht="15.75" customHeight="1">
      <c r="A56" s="1"/>
      <c r="B56" s="1"/>
      <c r="C56" s="1"/>
      <c r="D56" s="1"/>
      <c r="E56" s="1"/>
      <c r="F56" s="1"/>
      <c r="G56" s="2"/>
      <c r="H56" s="2"/>
      <c r="I56" s="1"/>
      <c r="J56" s="1"/>
      <c r="K56" s="1"/>
    </row>
    <row r="57" ht="15.75" customHeight="1">
      <c r="A57" s="1"/>
      <c r="B57" s="1"/>
      <c r="C57" s="1"/>
      <c r="D57" s="1"/>
      <c r="E57" s="1"/>
      <c r="F57" s="1"/>
      <c r="G57" s="2"/>
      <c r="H57" s="2"/>
      <c r="I57" s="1"/>
      <c r="J57" s="1"/>
      <c r="K57" s="1"/>
    </row>
    <row r="58" ht="15.75" customHeight="1">
      <c r="A58" s="1"/>
      <c r="B58" s="1"/>
      <c r="C58" s="1"/>
      <c r="D58" s="1"/>
      <c r="E58" s="1"/>
      <c r="F58" s="1"/>
      <c r="G58" s="2"/>
      <c r="H58" s="2"/>
      <c r="I58" s="1"/>
      <c r="J58" s="1"/>
      <c r="K58" s="1"/>
    </row>
    <row r="59" ht="15.75" customHeight="1">
      <c r="A59" s="1"/>
      <c r="B59" s="1"/>
      <c r="C59" s="1"/>
      <c r="D59" s="1"/>
      <c r="E59" s="1"/>
      <c r="F59" s="1"/>
      <c r="G59" s="2"/>
      <c r="H59" s="2"/>
      <c r="I59" s="1"/>
      <c r="J59" s="1"/>
      <c r="K59" s="1"/>
    </row>
    <row r="60" ht="15.75" customHeight="1">
      <c r="A60" s="1"/>
      <c r="B60" s="1"/>
      <c r="C60" s="1"/>
      <c r="D60" s="1"/>
      <c r="E60" s="1"/>
      <c r="F60" s="1"/>
      <c r="G60" s="2"/>
      <c r="H60" s="2"/>
      <c r="I60" s="1"/>
      <c r="J60" s="1"/>
      <c r="K60" s="1"/>
    </row>
    <row r="61" ht="15.75" customHeight="1">
      <c r="A61" s="1"/>
      <c r="B61" s="1"/>
      <c r="C61" s="1"/>
      <c r="D61" s="1"/>
      <c r="E61" s="1"/>
      <c r="F61" s="1"/>
      <c r="G61" s="2"/>
      <c r="H61" s="2"/>
      <c r="I61" s="1"/>
      <c r="J61" s="1"/>
      <c r="K61" s="1"/>
    </row>
    <row r="62" ht="15.75" customHeight="1">
      <c r="A62" s="1"/>
      <c r="B62" s="1"/>
      <c r="C62" s="1"/>
      <c r="D62" s="1"/>
      <c r="E62" s="1"/>
      <c r="F62" s="1"/>
      <c r="G62" s="2"/>
      <c r="H62" s="2"/>
      <c r="I62" s="1"/>
      <c r="J62" s="1"/>
      <c r="K62" s="1"/>
    </row>
    <row r="63" ht="15.75" customHeight="1">
      <c r="A63" s="1"/>
      <c r="B63" s="1"/>
      <c r="C63" s="1"/>
      <c r="D63" s="1"/>
      <c r="E63" s="1"/>
      <c r="F63" s="1"/>
      <c r="G63" s="2"/>
      <c r="H63" s="2"/>
      <c r="I63" s="1"/>
      <c r="J63" s="1"/>
      <c r="K63" s="1"/>
    </row>
    <row r="64" ht="15.75" customHeight="1">
      <c r="A64" s="1"/>
      <c r="B64" s="1"/>
      <c r="C64" s="1"/>
      <c r="D64" s="1"/>
      <c r="E64" s="1"/>
      <c r="F64" s="1"/>
      <c r="G64" s="2"/>
      <c r="H64" s="2"/>
      <c r="I64" s="1"/>
      <c r="J64" s="1"/>
      <c r="K64" s="1"/>
    </row>
    <row r="65" ht="15.75" customHeight="1">
      <c r="A65" s="1"/>
      <c r="B65" s="1"/>
      <c r="C65" s="1"/>
      <c r="D65" s="1"/>
      <c r="E65" s="1"/>
      <c r="F65" s="1"/>
      <c r="G65" s="2"/>
      <c r="H65" s="2"/>
      <c r="I65" s="1"/>
      <c r="J65" s="1"/>
      <c r="K65" s="1"/>
    </row>
    <row r="66" ht="15.75" customHeight="1">
      <c r="A66" s="1"/>
      <c r="B66" s="1"/>
      <c r="C66" s="1"/>
      <c r="D66" s="1"/>
      <c r="E66" s="1"/>
      <c r="F66" s="1"/>
      <c r="G66" s="2"/>
      <c r="H66" s="2"/>
      <c r="I66" s="1"/>
      <c r="J66" s="1"/>
      <c r="K66" s="1"/>
    </row>
    <row r="67" ht="15.75" customHeight="1">
      <c r="A67" s="1"/>
      <c r="B67" s="1"/>
      <c r="C67" s="1"/>
      <c r="D67" s="1"/>
      <c r="E67" s="1"/>
      <c r="F67" s="1"/>
      <c r="G67" s="2"/>
      <c r="H67" s="2"/>
      <c r="I67" s="1"/>
      <c r="J67" s="1"/>
      <c r="K67" s="1"/>
    </row>
    <row r="68" ht="15.75" customHeight="1">
      <c r="A68" s="1"/>
      <c r="B68" s="1"/>
      <c r="C68" s="1"/>
      <c r="D68" s="1"/>
      <c r="E68" s="1"/>
      <c r="F68" s="1"/>
      <c r="G68" s="2"/>
      <c r="H68" s="2"/>
      <c r="I68" s="1"/>
      <c r="J68" s="1"/>
      <c r="K68" s="1"/>
    </row>
    <row r="69" ht="15.75" customHeight="1">
      <c r="A69" s="1"/>
      <c r="B69" s="1"/>
      <c r="C69" s="1"/>
      <c r="D69" s="1"/>
      <c r="E69" s="1"/>
      <c r="F69" s="1"/>
      <c r="G69" s="2"/>
      <c r="H69" s="2"/>
      <c r="I69" s="1"/>
      <c r="J69" s="1"/>
      <c r="K69" s="1"/>
    </row>
    <row r="70" ht="15.75" customHeight="1">
      <c r="A70" s="1"/>
      <c r="B70" s="1"/>
      <c r="C70" s="1"/>
      <c r="D70" s="1"/>
      <c r="E70" s="1"/>
      <c r="F70" s="1"/>
      <c r="G70" s="2"/>
      <c r="H70" s="2"/>
      <c r="I70" s="1"/>
      <c r="J70" s="1"/>
      <c r="K70" s="1"/>
    </row>
    <row r="71" ht="15.75" customHeight="1">
      <c r="A71" s="1"/>
      <c r="B71" s="1"/>
      <c r="C71" s="1"/>
      <c r="D71" s="1"/>
      <c r="E71" s="1"/>
      <c r="F71" s="1"/>
      <c r="G71" s="2"/>
      <c r="H71" s="2"/>
      <c r="I71" s="1"/>
      <c r="J71" s="1"/>
      <c r="K71" s="1"/>
    </row>
    <row r="72" ht="15.75" customHeight="1">
      <c r="A72" s="1"/>
      <c r="B72" s="1"/>
      <c r="C72" s="1"/>
      <c r="D72" s="1"/>
      <c r="E72" s="1"/>
      <c r="F72" s="1"/>
      <c r="G72" s="2"/>
      <c r="H72" s="2"/>
      <c r="I72" s="1"/>
      <c r="J72" s="1"/>
      <c r="K72" s="1"/>
    </row>
    <row r="73" ht="15.75" customHeight="1">
      <c r="A73" s="1"/>
      <c r="B73" s="1"/>
      <c r="C73" s="1"/>
      <c r="D73" s="1"/>
      <c r="E73" s="1"/>
      <c r="F73" s="1"/>
      <c r="G73" s="2"/>
      <c r="H73" s="2"/>
      <c r="I73" s="1"/>
      <c r="J73" s="1"/>
      <c r="K73" s="1"/>
    </row>
    <row r="74" ht="15.75" customHeight="1">
      <c r="A74" s="1"/>
      <c r="B74" s="1"/>
      <c r="C74" s="1"/>
      <c r="D74" s="1"/>
      <c r="E74" s="1"/>
      <c r="F74" s="1"/>
      <c r="G74" s="2"/>
      <c r="H74" s="2"/>
      <c r="I74" s="1"/>
      <c r="J74" s="1"/>
      <c r="K74" s="1"/>
    </row>
    <row r="75" ht="15.75" customHeight="1">
      <c r="A75" s="1"/>
      <c r="B75" s="1"/>
      <c r="C75" s="1"/>
      <c r="D75" s="1"/>
      <c r="E75" s="1"/>
      <c r="F75" s="1"/>
      <c r="G75" s="2"/>
      <c r="H75" s="2"/>
      <c r="I75" s="1"/>
      <c r="J75" s="1"/>
      <c r="K75" s="1"/>
    </row>
    <row r="76" ht="15.75" customHeight="1">
      <c r="A76" s="1"/>
      <c r="B76" s="1"/>
      <c r="C76" s="1"/>
      <c r="D76" s="1"/>
      <c r="E76" s="1"/>
      <c r="F76" s="1"/>
      <c r="G76" s="2"/>
      <c r="H76" s="2"/>
      <c r="I76" s="1"/>
      <c r="J76" s="1"/>
      <c r="K76" s="1"/>
    </row>
    <row r="77" ht="15.75" customHeight="1">
      <c r="A77" s="1"/>
      <c r="B77" s="1"/>
      <c r="C77" s="1"/>
      <c r="D77" s="1"/>
      <c r="E77" s="1"/>
      <c r="F77" s="1"/>
      <c r="G77" s="2"/>
      <c r="H77" s="2"/>
      <c r="I77" s="1"/>
      <c r="J77" s="1"/>
      <c r="K77" s="1"/>
    </row>
    <row r="78" ht="15.75" customHeight="1">
      <c r="A78" s="1"/>
      <c r="B78" s="1"/>
      <c r="C78" s="1"/>
      <c r="D78" s="1"/>
      <c r="E78" s="1"/>
      <c r="F78" s="1"/>
      <c r="G78" s="2"/>
      <c r="H78" s="2"/>
      <c r="I78" s="1"/>
      <c r="J78" s="1"/>
      <c r="K78" s="1"/>
    </row>
    <row r="79" ht="15.75" customHeight="1">
      <c r="A79" s="1"/>
      <c r="B79" s="1"/>
      <c r="C79" s="1"/>
      <c r="D79" s="1"/>
      <c r="E79" s="1"/>
      <c r="F79" s="1"/>
      <c r="G79" s="2"/>
      <c r="H79" s="2"/>
      <c r="I79" s="1"/>
      <c r="J79" s="1"/>
      <c r="K79" s="1"/>
    </row>
    <row r="80" ht="15.75" customHeight="1">
      <c r="A80" s="1"/>
      <c r="B80" s="1"/>
      <c r="C80" s="1"/>
      <c r="D80" s="1"/>
      <c r="E80" s="1"/>
      <c r="F80" s="1"/>
      <c r="G80" s="2"/>
      <c r="H80" s="2"/>
      <c r="I80" s="1"/>
      <c r="J80" s="1"/>
      <c r="K80" s="1"/>
    </row>
    <row r="81" ht="15.75" customHeight="1">
      <c r="A81" s="1"/>
      <c r="B81" s="1"/>
      <c r="C81" s="1"/>
      <c r="D81" s="1"/>
      <c r="E81" s="1"/>
      <c r="F81" s="1"/>
      <c r="G81" s="2"/>
      <c r="H81" s="2"/>
      <c r="I81" s="1"/>
      <c r="J81" s="1"/>
      <c r="K81" s="1"/>
    </row>
    <row r="82" ht="15.75" customHeight="1">
      <c r="A82" s="1"/>
      <c r="B82" s="1"/>
      <c r="C82" s="1"/>
      <c r="D82" s="1"/>
      <c r="E82" s="1"/>
      <c r="F82" s="1"/>
      <c r="G82" s="2"/>
      <c r="H82" s="2"/>
      <c r="I82" s="1"/>
      <c r="J82" s="1"/>
      <c r="K82" s="1"/>
    </row>
    <row r="83" ht="15.75" customHeight="1">
      <c r="A83" s="1"/>
      <c r="B83" s="1"/>
      <c r="C83" s="1"/>
      <c r="D83" s="1"/>
      <c r="E83" s="1"/>
      <c r="F83" s="1"/>
      <c r="G83" s="2"/>
      <c r="H83" s="2"/>
      <c r="I83" s="1"/>
      <c r="J83" s="1"/>
      <c r="K83" s="1"/>
    </row>
    <row r="84" ht="15.75" customHeight="1">
      <c r="A84" s="1"/>
      <c r="B84" s="1"/>
      <c r="C84" s="1"/>
      <c r="D84" s="1"/>
      <c r="E84" s="1"/>
      <c r="F84" s="1"/>
      <c r="G84" s="2"/>
      <c r="H84" s="2"/>
      <c r="I84" s="1"/>
      <c r="J84" s="1"/>
      <c r="K84" s="1"/>
    </row>
    <row r="85" ht="15.75" customHeight="1">
      <c r="A85" s="1"/>
      <c r="B85" s="1"/>
      <c r="C85" s="1"/>
      <c r="D85" s="1"/>
      <c r="E85" s="1"/>
      <c r="F85" s="1"/>
      <c r="G85" s="2"/>
      <c r="H85" s="2"/>
      <c r="I85" s="1"/>
      <c r="J85" s="1"/>
      <c r="K85" s="1"/>
    </row>
    <row r="86" ht="15.75" customHeight="1">
      <c r="A86" s="1"/>
      <c r="B86" s="1"/>
      <c r="C86" s="1"/>
      <c r="D86" s="1"/>
      <c r="E86" s="1"/>
      <c r="F86" s="1"/>
      <c r="G86" s="2"/>
      <c r="H86" s="2"/>
      <c r="I86" s="1"/>
      <c r="J86" s="1"/>
      <c r="K86" s="1"/>
    </row>
    <row r="87" ht="15.75" customHeight="1">
      <c r="A87" s="1"/>
      <c r="B87" s="1"/>
      <c r="C87" s="1"/>
      <c r="D87" s="1"/>
      <c r="E87" s="1"/>
      <c r="F87" s="1"/>
      <c r="G87" s="2"/>
      <c r="H87" s="2"/>
      <c r="I87" s="1"/>
      <c r="J87" s="1"/>
      <c r="K87" s="1"/>
    </row>
    <row r="88" ht="15.75" customHeight="1">
      <c r="A88" s="1"/>
      <c r="B88" s="1"/>
      <c r="C88" s="1"/>
      <c r="D88" s="1"/>
      <c r="E88" s="1"/>
      <c r="F88" s="1"/>
      <c r="G88" s="2"/>
      <c r="H88" s="2"/>
      <c r="I88" s="1"/>
      <c r="J88" s="1"/>
      <c r="K88" s="1"/>
    </row>
    <row r="89" ht="15.75" customHeight="1">
      <c r="A89" s="1"/>
      <c r="B89" s="1"/>
      <c r="C89" s="1"/>
      <c r="D89" s="1"/>
      <c r="E89" s="1"/>
      <c r="F89" s="1"/>
      <c r="G89" s="2"/>
      <c r="H89" s="2"/>
      <c r="I89" s="1"/>
      <c r="J89" s="1"/>
      <c r="K89" s="1"/>
    </row>
    <row r="90" ht="15.75" customHeight="1">
      <c r="A90" s="1"/>
      <c r="B90" s="1"/>
      <c r="C90" s="1"/>
      <c r="D90" s="1"/>
      <c r="E90" s="1"/>
      <c r="F90" s="1"/>
      <c r="G90" s="2"/>
      <c r="H90" s="2"/>
      <c r="I90" s="1"/>
      <c r="J90" s="1"/>
      <c r="K90" s="1"/>
    </row>
    <row r="91" ht="15.75" customHeight="1">
      <c r="A91" s="1"/>
      <c r="B91" s="1"/>
      <c r="C91" s="1"/>
      <c r="D91" s="1"/>
      <c r="E91" s="1"/>
      <c r="F91" s="1"/>
      <c r="G91" s="2"/>
      <c r="H91" s="2"/>
      <c r="I91" s="1"/>
      <c r="J91" s="1"/>
      <c r="K91" s="1"/>
    </row>
    <row r="92" ht="15.75" customHeight="1">
      <c r="A92" s="1"/>
      <c r="B92" s="1"/>
      <c r="C92" s="1"/>
      <c r="D92" s="1"/>
      <c r="E92" s="1"/>
      <c r="F92" s="1"/>
      <c r="G92" s="2"/>
      <c r="H92" s="2"/>
      <c r="I92" s="1"/>
      <c r="J92" s="1"/>
      <c r="K92" s="1"/>
    </row>
    <row r="93" ht="15.75" customHeight="1">
      <c r="A93" s="1"/>
      <c r="B93" s="1"/>
      <c r="C93" s="1"/>
      <c r="D93" s="1"/>
      <c r="E93" s="1"/>
      <c r="F93" s="1"/>
      <c r="G93" s="2"/>
      <c r="H93" s="2"/>
      <c r="I93" s="1"/>
      <c r="J93" s="1"/>
      <c r="K93" s="1"/>
    </row>
    <row r="94" ht="15.75" customHeight="1">
      <c r="A94" s="1"/>
      <c r="B94" s="1"/>
      <c r="C94" s="1"/>
      <c r="D94" s="1"/>
      <c r="E94" s="1"/>
      <c r="F94" s="1"/>
      <c r="G94" s="2"/>
      <c r="H94" s="2"/>
      <c r="I94" s="1"/>
      <c r="J94" s="1"/>
      <c r="K94" s="1"/>
    </row>
    <row r="95" ht="15.75" customHeight="1">
      <c r="A95" s="1"/>
      <c r="B95" s="1"/>
      <c r="C95" s="1"/>
      <c r="D95" s="1"/>
      <c r="E95" s="1"/>
      <c r="F95" s="1"/>
      <c r="G95" s="2"/>
      <c r="H95" s="2"/>
      <c r="I95" s="1"/>
      <c r="J95" s="1"/>
      <c r="K95" s="1"/>
    </row>
    <row r="96" ht="15.75" customHeight="1">
      <c r="A96" s="1"/>
      <c r="B96" s="1"/>
      <c r="C96" s="1"/>
      <c r="D96" s="1"/>
      <c r="E96" s="1"/>
      <c r="F96" s="1"/>
      <c r="G96" s="2"/>
      <c r="H96" s="2"/>
      <c r="I96" s="1"/>
      <c r="J96" s="1"/>
      <c r="K96" s="1"/>
    </row>
    <row r="97" ht="15.75" customHeight="1">
      <c r="A97" s="1"/>
      <c r="B97" s="1"/>
      <c r="C97" s="1"/>
      <c r="D97" s="1"/>
      <c r="E97" s="1"/>
      <c r="F97" s="1"/>
      <c r="G97" s="2"/>
      <c r="H97" s="2"/>
      <c r="I97" s="1"/>
      <c r="J97" s="1"/>
      <c r="K97" s="1"/>
    </row>
    <row r="98" ht="15.75" customHeight="1">
      <c r="A98" s="1"/>
      <c r="B98" s="1"/>
      <c r="C98" s="1"/>
      <c r="D98" s="1"/>
      <c r="E98" s="1"/>
      <c r="F98" s="1"/>
      <c r="G98" s="2"/>
      <c r="H98" s="2"/>
      <c r="I98" s="1"/>
      <c r="J98" s="1"/>
      <c r="K98" s="1"/>
    </row>
    <row r="99" ht="15.75" customHeight="1">
      <c r="A99" s="1"/>
      <c r="B99" s="1"/>
      <c r="C99" s="1"/>
      <c r="D99" s="1"/>
      <c r="E99" s="1"/>
      <c r="F99" s="1"/>
      <c r="G99" s="2"/>
      <c r="H99" s="2"/>
      <c r="I99" s="1"/>
      <c r="J99" s="1"/>
      <c r="K99" s="1"/>
    </row>
    <row r="100" ht="15.75" customHeight="1">
      <c r="A100" s="1"/>
      <c r="B100" s="1"/>
      <c r="C100" s="1"/>
      <c r="D100" s="1"/>
      <c r="E100" s="1"/>
      <c r="F100" s="1"/>
      <c r="G100" s="2"/>
      <c r="H100" s="2"/>
      <c r="I100" s="1"/>
      <c r="J100" s="1"/>
      <c r="K100" s="1"/>
    </row>
  </sheetData>
  <mergeCells count="13">
    <mergeCell ref="B11:C14"/>
    <mergeCell ref="B16:C16"/>
    <mergeCell ref="E7:F7"/>
    <mergeCell ref="B7:C7"/>
    <mergeCell ref="B8:C8"/>
    <mergeCell ref="B9:C9"/>
    <mergeCell ref="B18:C18"/>
    <mergeCell ref="E9:F9"/>
    <mergeCell ref="A3:F3"/>
    <mergeCell ref="A5:F5"/>
    <mergeCell ref="D11:D14"/>
    <mergeCell ref="A11:A14"/>
    <mergeCell ref="B17:C17"/>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34.86"/>
    <col customWidth="1" min="2" max="2" width="30.29"/>
    <col customWidth="1" min="3" max="3" width="32.43"/>
    <col customWidth="1" min="4" max="4" width="28.14"/>
    <col customWidth="1" min="5" max="5" width="29.43"/>
    <col customWidth="1" min="6" max="6" width="32.71"/>
    <col customWidth="1" min="7" max="7" width="21.86"/>
    <col customWidth="1" min="8" max="8" width="28.0"/>
    <col customWidth="1" hidden="1" min="9" max="9" width="11.14"/>
    <col customWidth="1" min="10" max="11" width="11.14"/>
  </cols>
  <sheetData>
    <row r="1" ht="15.0" customHeight="1">
      <c r="A1" s="61" t="s">
        <v>2</v>
      </c>
      <c r="B1" s="62" t="str">
        <f>IF(ISBLANK('Synthèse'!B7),"",'Synthèse'!B7)</f>
        <v/>
      </c>
      <c r="C1" s="10"/>
      <c r="D1" s="49" t="s">
        <v>3</v>
      </c>
      <c r="E1" s="63" t="str">
        <f>IF(ISBLANK('Synthèse'!E7),"",'Synthèse'!E7)</f>
        <v/>
      </c>
      <c r="F1" s="64"/>
      <c r="G1" s="13"/>
      <c r="H1" s="1"/>
      <c r="I1" s="1"/>
      <c r="J1" s="1"/>
      <c r="K1" s="1"/>
    </row>
    <row r="2" ht="15.0" customHeight="1">
      <c r="A2" s="65" t="s">
        <v>4</v>
      </c>
      <c r="B2" s="66" t="str">
        <f>IF(ISBLANK('Synthèse'!B8),"",'Synthèse'!B8)</f>
        <v/>
      </c>
      <c r="C2" s="16"/>
      <c r="D2" s="67"/>
      <c r="E2" s="68"/>
      <c r="F2" s="69"/>
      <c r="G2" s="70"/>
      <c r="H2" s="1"/>
      <c r="I2" s="1"/>
      <c r="J2" s="1"/>
      <c r="K2" s="1"/>
    </row>
    <row r="3" ht="15.0" customHeight="1">
      <c r="A3" s="71" t="s">
        <v>5</v>
      </c>
      <c r="B3" s="72" t="str">
        <f>IF(ISBLANK('Synthèse'!B9),"",'Synthèse'!B9)</f>
        <v/>
      </c>
      <c r="C3" s="22"/>
      <c r="D3" s="73" t="s">
        <v>24</v>
      </c>
      <c r="E3" s="74"/>
      <c r="F3" s="75"/>
      <c r="G3" s="25"/>
      <c r="H3" s="1"/>
      <c r="I3" s="1"/>
      <c r="J3" s="1"/>
      <c r="K3" s="1"/>
    </row>
    <row r="4" ht="30.0" customHeight="1">
      <c r="A4" s="26"/>
      <c r="B4" s="1"/>
      <c r="C4" s="1"/>
      <c r="D4" s="1"/>
      <c r="E4" s="1"/>
      <c r="F4" s="1"/>
      <c r="G4" s="1"/>
      <c r="H4" s="1"/>
      <c r="I4" s="1"/>
      <c r="J4" s="1"/>
      <c r="K4" s="1"/>
    </row>
    <row r="5" ht="15.0" customHeight="1">
      <c r="A5" s="76" t="s">
        <v>25</v>
      </c>
      <c r="B5" s="64"/>
      <c r="C5" s="64"/>
      <c r="D5" s="64"/>
      <c r="E5" s="64"/>
      <c r="F5" s="64"/>
      <c r="G5" s="13"/>
      <c r="H5" s="1"/>
      <c r="I5" s="1"/>
      <c r="J5" s="1"/>
      <c r="K5" s="1"/>
    </row>
    <row r="6" ht="15.0" customHeight="1">
      <c r="A6" s="77" t="s">
        <v>26</v>
      </c>
      <c r="B6" s="69"/>
      <c r="C6" s="69"/>
      <c r="D6" s="69"/>
      <c r="E6" s="69"/>
      <c r="F6" s="69"/>
      <c r="G6" s="70"/>
      <c r="H6" s="1"/>
      <c r="I6" s="1"/>
      <c r="J6" s="1"/>
      <c r="K6" s="1"/>
    </row>
    <row r="7" ht="15.0" customHeight="1">
      <c r="A7" s="78" t="s">
        <v>27</v>
      </c>
      <c r="B7" s="75"/>
      <c r="C7" s="75"/>
      <c r="D7" s="75"/>
      <c r="E7" s="75"/>
      <c r="F7" s="75"/>
      <c r="G7" s="25"/>
      <c r="H7" s="1"/>
      <c r="I7" s="1"/>
      <c r="J7" s="1"/>
      <c r="K7" s="1"/>
    </row>
    <row r="8" ht="30.0" customHeight="1">
      <c r="A8" s="26"/>
      <c r="B8" s="1"/>
      <c r="C8" s="1"/>
      <c r="D8" s="1"/>
      <c r="E8" s="1"/>
      <c r="F8" s="1"/>
      <c r="G8" s="1"/>
      <c r="H8" s="1"/>
      <c r="I8" s="1"/>
      <c r="J8" s="1"/>
      <c r="K8" s="1"/>
    </row>
    <row r="9" ht="15.0" customHeight="1">
      <c r="A9" s="79"/>
      <c r="B9" s="80" t="s">
        <v>28</v>
      </c>
      <c r="C9" s="64"/>
      <c r="D9" s="64"/>
      <c r="E9" s="64"/>
      <c r="F9" s="64"/>
      <c r="G9" s="13"/>
      <c r="H9" s="81"/>
      <c r="I9" s="81"/>
      <c r="J9" s="81"/>
      <c r="K9" s="81"/>
    </row>
    <row r="10" ht="15.0" customHeight="1">
      <c r="A10" s="82" t="s">
        <v>29</v>
      </c>
      <c r="B10" s="83" t="s">
        <v>30</v>
      </c>
      <c r="C10" s="84" t="s">
        <v>31</v>
      </c>
      <c r="D10" s="69"/>
      <c r="E10" s="69"/>
      <c r="F10" s="16"/>
      <c r="G10" s="85" t="s">
        <v>32</v>
      </c>
      <c r="H10" s="81"/>
      <c r="I10" s="81"/>
      <c r="J10" s="81"/>
      <c r="K10" s="81"/>
    </row>
    <row r="11" ht="15.0" customHeight="1">
      <c r="A11" s="33"/>
      <c r="B11" s="36"/>
      <c r="C11" s="86" t="s">
        <v>33</v>
      </c>
      <c r="D11" s="86" t="s">
        <v>34</v>
      </c>
      <c r="E11" s="86" t="s">
        <v>35</v>
      </c>
      <c r="F11" s="87" t="s">
        <v>36</v>
      </c>
      <c r="G11" s="88"/>
      <c r="H11" s="81"/>
      <c r="I11" s="81"/>
      <c r="J11" s="81"/>
      <c r="K11" s="81"/>
    </row>
    <row r="12" ht="15.0" customHeight="1">
      <c r="A12" s="39"/>
      <c r="B12" s="42"/>
      <c r="C12" s="42"/>
      <c r="D12" s="42"/>
      <c r="E12" s="42"/>
      <c r="F12" s="42"/>
      <c r="G12" s="89"/>
      <c r="H12" s="81"/>
      <c r="I12" s="81"/>
      <c r="J12" s="81"/>
      <c r="K12" s="81"/>
    </row>
    <row r="13" ht="56.25" customHeight="1">
      <c r="A13" s="90" t="s">
        <v>37</v>
      </c>
      <c r="B13" s="91" t="s">
        <v>38</v>
      </c>
      <c r="C13" s="91" t="s">
        <v>39</v>
      </c>
      <c r="D13" s="91" t="s">
        <v>40</v>
      </c>
      <c r="E13" s="91" t="s">
        <v>41</v>
      </c>
      <c r="F13" s="91" t="s">
        <v>42</v>
      </c>
      <c r="G13" s="92"/>
      <c r="H13" s="93" t="str">
        <f>IF(I14&gt;1,"ATTENTION! TROP DE CROIX","")</f>
        <v/>
      </c>
      <c r="I13" s="93"/>
      <c r="J13" s="81"/>
      <c r="K13" s="81"/>
    </row>
    <row r="14" ht="15.0" customHeight="1">
      <c r="A14" s="33"/>
      <c r="B14" s="94" t="s">
        <v>43</v>
      </c>
      <c r="C14" s="95"/>
      <c r="D14" s="95"/>
      <c r="E14" s="95"/>
      <c r="F14" s="95"/>
      <c r="G14" s="96" t="str">
        <f>IF(ISBLANK(F14),IF(ISBLANK(E14),IF(ISBLANK(D14),IF(ISBLANK(C14),"X",0.1),0.35),0.7),1)*4</f>
        <v>#VALUE!</v>
      </c>
      <c r="H14" s="97"/>
      <c r="I14" s="97" t="str">
        <f>COUNTA(C14:F14)</f>
        <v>0</v>
      </c>
      <c r="J14" s="81"/>
      <c r="K14" s="81"/>
    </row>
    <row r="15" ht="30.75" customHeight="1">
      <c r="A15" s="33"/>
      <c r="B15" s="98" t="s">
        <v>44</v>
      </c>
      <c r="C15" s="99" t="s">
        <v>45</v>
      </c>
      <c r="D15" s="99" t="s">
        <v>46</v>
      </c>
      <c r="E15" s="99" t="s">
        <v>47</v>
      </c>
      <c r="F15" s="99" t="s">
        <v>48</v>
      </c>
      <c r="G15" s="100"/>
      <c r="H15" s="93" t="str">
        <f>IF(I16&gt;1,"ATTENTION! TROP DE CROIX","")</f>
        <v/>
      </c>
      <c r="I15" s="93"/>
      <c r="J15" s="81"/>
      <c r="K15" s="81"/>
    </row>
    <row r="16" ht="15.0" customHeight="1">
      <c r="A16" s="33"/>
      <c r="B16" s="94" t="s">
        <v>49</v>
      </c>
      <c r="C16" s="101"/>
      <c r="D16" s="101"/>
      <c r="E16" s="101"/>
      <c r="F16" s="101"/>
      <c r="G16" s="96" t="str">
        <f>IF(ISBLANK(F16),IF(ISBLANK(E16),IF(ISBLANK(D16),IF(ISBLANK(C16),"X",0.1),0.35),0.7),1)*3</f>
        <v>#VALUE!</v>
      </c>
      <c r="H16" s="97"/>
      <c r="I16" s="97" t="str">
        <f>COUNTA(C16:F16)</f>
        <v>0</v>
      </c>
      <c r="J16" s="81"/>
      <c r="K16" s="81"/>
    </row>
    <row r="17" ht="39.75" customHeight="1">
      <c r="A17" s="33"/>
      <c r="B17" s="99" t="s">
        <v>50</v>
      </c>
      <c r="C17" s="99" t="s">
        <v>51</v>
      </c>
      <c r="D17" s="99" t="s">
        <v>52</v>
      </c>
      <c r="E17" s="99" t="s">
        <v>53</v>
      </c>
      <c r="F17" s="99" t="s">
        <v>54</v>
      </c>
      <c r="G17" s="100"/>
      <c r="H17" s="93" t="str">
        <f>IF(I18&gt;1,"ATTENTION! TROP DE CROIX","")</f>
        <v/>
      </c>
      <c r="I17" s="93"/>
      <c r="J17" s="81"/>
      <c r="K17" s="81"/>
    </row>
    <row r="18" ht="15.0" customHeight="1">
      <c r="A18" s="39"/>
      <c r="B18" s="102" t="s">
        <v>43</v>
      </c>
      <c r="C18" s="103"/>
      <c r="D18" s="103"/>
      <c r="E18" s="103"/>
      <c r="F18" s="103"/>
      <c r="G18" s="104" t="str">
        <f>IF(ISBLANK(F18),IF(ISBLANK(E18),IF(ISBLANK(D18),IF(ISBLANK(C18),"X",0.1),0.35),0.7),1)*4</f>
        <v>#VALUE!</v>
      </c>
      <c r="H18" s="97"/>
      <c r="I18" s="97" t="str">
        <f>COUNTA(C18:F18)</f>
        <v>0</v>
      </c>
      <c r="J18" s="81"/>
      <c r="K18" s="81"/>
    </row>
    <row r="19" ht="77.25" customHeight="1">
      <c r="A19" s="90" t="s">
        <v>55</v>
      </c>
      <c r="B19" s="91" t="s">
        <v>56</v>
      </c>
      <c r="C19" s="91" t="s">
        <v>57</v>
      </c>
      <c r="D19" s="91" t="s">
        <v>58</v>
      </c>
      <c r="E19" s="91" t="s">
        <v>59</v>
      </c>
      <c r="F19" s="91" t="s">
        <v>60</v>
      </c>
      <c r="G19" s="92"/>
      <c r="H19" s="93" t="str">
        <f>IF(I20&gt;1,"ATTENTION! TROP DE CROIX","")</f>
        <v/>
      </c>
      <c r="I19" s="93"/>
      <c r="J19" s="81"/>
      <c r="K19" s="81"/>
    </row>
    <row r="20" ht="15.0" customHeight="1">
      <c r="A20" s="33"/>
      <c r="B20" s="94" t="s">
        <v>61</v>
      </c>
      <c r="C20" s="101"/>
      <c r="D20" s="101"/>
      <c r="E20" s="101"/>
      <c r="F20" s="101"/>
      <c r="G20" s="96" t="str">
        <f>IF(ISBLANK(F20),IF(ISBLANK(E20),IF(ISBLANK(D20),IF(ISBLANK(C20),"X",0.1),0.35),0.7),1)*12</f>
        <v>#VALUE!</v>
      </c>
      <c r="H20" s="97"/>
      <c r="I20" s="97" t="str">
        <f>COUNTA(C20:F20)</f>
        <v>0</v>
      </c>
      <c r="J20" s="81"/>
      <c r="K20" s="81"/>
    </row>
    <row r="21" ht="42.0" customHeight="1">
      <c r="A21" s="33"/>
      <c r="B21" s="99" t="s">
        <v>62</v>
      </c>
      <c r="C21" s="99" t="s">
        <v>63</v>
      </c>
      <c r="D21" s="99" t="s">
        <v>64</v>
      </c>
      <c r="E21" s="99" t="s">
        <v>65</v>
      </c>
      <c r="F21" s="99" t="s">
        <v>66</v>
      </c>
      <c r="G21" s="100"/>
      <c r="H21" s="93" t="str">
        <f>IF(I22&gt;1,"ATTENTION! TROP DE CROIX","")</f>
        <v/>
      </c>
      <c r="I21" s="93"/>
      <c r="J21" s="81"/>
      <c r="K21" s="81"/>
    </row>
    <row r="22" ht="15.0" customHeight="1">
      <c r="A22" s="33"/>
      <c r="B22" s="94" t="s">
        <v>67</v>
      </c>
      <c r="C22" s="95"/>
      <c r="D22" s="95"/>
      <c r="E22" s="95"/>
      <c r="F22" s="95"/>
      <c r="G22" s="96" t="str">
        <f>IF(ISBLANK(F22),IF(ISBLANK(E22),IF(ISBLANK(D22),IF(ISBLANK(C22),"X",0.1),0.35),0.7),1)*8</f>
        <v>#VALUE!</v>
      </c>
      <c r="H22" s="97"/>
      <c r="I22" s="97" t="str">
        <f>COUNTA(C22:F22)</f>
        <v>0</v>
      </c>
      <c r="J22" s="81"/>
      <c r="K22" s="81"/>
    </row>
    <row r="23" ht="42.75" customHeight="1">
      <c r="A23" s="33"/>
      <c r="B23" s="99" t="s">
        <v>68</v>
      </c>
      <c r="C23" s="99" t="s">
        <v>69</v>
      </c>
      <c r="D23" s="99" t="s">
        <v>70</v>
      </c>
      <c r="E23" s="99" t="s">
        <v>71</v>
      </c>
      <c r="F23" s="99" t="s">
        <v>72</v>
      </c>
      <c r="G23" s="100"/>
      <c r="H23" s="93" t="str">
        <f>IF(I24&gt;1,"ATTENTION! TROP DE CROIX","")</f>
        <v/>
      </c>
      <c r="I23" s="93"/>
      <c r="J23" s="81"/>
      <c r="K23" s="81"/>
    </row>
    <row r="24" ht="15.0" customHeight="1">
      <c r="A24" s="39"/>
      <c r="B24" s="102" t="s">
        <v>73</v>
      </c>
      <c r="C24" s="103"/>
      <c r="D24" s="103"/>
      <c r="E24" s="103"/>
      <c r="F24" s="103"/>
      <c r="G24" s="104" t="str">
        <f>IF(ISBLANK(F24),IF(ISBLANK(E24),IF(ISBLANK(D24),IF(ISBLANK(C24),"X",0.1),0.35),0.7),1)*6</f>
        <v>#VALUE!</v>
      </c>
      <c r="H24" s="97"/>
      <c r="I24" s="97" t="str">
        <f>COUNTA(C24:F24)</f>
        <v>0</v>
      </c>
      <c r="J24" s="81"/>
      <c r="K24" s="81"/>
    </row>
    <row r="25" ht="76.5" customHeight="1">
      <c r="A25" s="90" t="s">
        <v>74</v>
      </c>
      <c r="B25" s="91" t="s">
        <v>75</v>
      </c>
      <c r="C25" s="91" t="s">
        <v>76</v>
      </c>
      <c r="D25" s="91" t="s">
        <v>77</v>
      </c>
      <c r="E25" s="91" t="s">
        <v>78</v>
      </c>
      <c r="F25" s="91" t="s">
        <v>79</v>
      </c>
      <c r="G25" s="92"/>
      <c r="H25" s="93" t="str">
        <f>IF(I26&gt;1,"ATTENTION! TROP DE CROIX","")</f>
        <v/>
      </c>
      <c r="I25" s="93"/>
      <c r="J25" s="81"/>
      <c r="K25" s="81"/>
    </row>
    <row r="26" ht="15.0" customHeight="1">
      <c r="A26" s="33"/>
      <c r="B26" s="94" t="s">
        <v>80</v>
      </c>
      <c r="C26" s="101"/>
      <c r="D26" s="101"/>
      <c r="E26" s="101"/>
      <c r="F26" s="101"/>
      <c r="G26" s="96" t="str">
        <f>IF(ISBLANK(F26),IF(ISBLANK(E26),IF(ISBLANK(D26),IF(ISBLANK(C26),"X",0.1),0.35),0.7),1)*3</f>
        <v>#VALUE!</v>
      </c>
      <c r="H26" s="97"/>
      <c r="I26" s="97" t="str">
        <f>COUNTA(C26:F26)</f>
        <v>0</v>
      </c>
      <c r="J26" s="81"/>
      <c r="K26" s="81"/>
    </row>
    <row r="27" ht="44.25" customHeight="1">
      <c r="A27" s="33"/>
      <c r="B27" s="99" t="s">
        <v>81</v>
      </c>
      <c r="C27" s="99" t="s">
        <v>82</v>
      </c>
      <c r="D27" s="99" t="s">
        <v>83</v>
      </c>
      <c r="E27" s="99" t="s">
        <v>84</v>
      </c>
      <c r="F27" s="99" t="s">
        <v>85</v>
      </c>
      <c r="G27" s="100"/>
      <c r="H27" s="93" t="str">
        <f>IF(I28&gt;1,"ATTENTION! TROP DE CROIX","")</f>
        <v/>
      </c>
      <c r="I27" s="93"/>
      <c r="J27" s="81"/>
      <c r="K27" s="81"/>
    </row>
    <row r="28" ht="15.0" customHeight="1">
      <c r="A28" s="33"/>
      <c r="B28" s="94" t="s">
        <v>73</v>
      </c>
      <c r="C28" s="101"/>
      <c r="D28" s="101"/>
      <c r="E28" s="101"/>
      <c r="F28" s="101"/>
      <c r="G28" s="96" t="str">
        <f>IF(ISBLANK(F28),IF(ISBLANK(E28),IF(ISBLANK(D28),IF(ISBLANK(C28),"X",0.1),0.35),0.7),1)*6</f>
        <v>#VALUE!</v>
      </c>
      <c r="H28" s="97"/>
      <c r="I28" s="97" t="str">
        <f>COUNTA(C28:F28)</f>
        <v>0</v>
      </c>
      <c r="J28" s="81"/>
      <c r="K28" s="81"/>
    </row>
    <row r="29" ht="45.75" customHeight="1">
      <c r="A29" s="33"/>
      <c r="B29" s="99" t="s">
        <v>86</v>
      </c>
      <c r="C29" s="105" t="s">
        <v>87</v>
      </c>
      <c r="D29" s="105" t="s">
        <v>88</v>
      </c>
      <c r="E29" s="105" t="s">
        <v>89</v>
      </c>
      <c r="F29" s="105" t="s">
        <v>90</v>
      </c>
      <c r="G29" s="106"/>
      <c r="H29" s="93" t="str">
        <f>IF(I30&gt;1,"ATTENTION! TROP DE CROIX","")</f>
        <v/>
      </c>
      <c r="I29" s="93"/>
      <c r="J29" s="81"/>
      <c r="K29" s="81"/>
    </row>
    <row r="30" ht="15.0" customHeight="1">
      <c r="A30" s="39"/>
      <c r="B30" s="102" t="s">
        <v>91</v>
      </c>
      <c r="C30" s="107"/>
      <c r="D30" s="107"/>
      <c r="E30" s="107"/>
      <c r="F30" s="107"/>
      <c r="G30" s="104" t="str">
        <f>IF(ISBLANK(F30),IF(ISBLANK(E30),IF(ISBLANK(D30),IF(ISBLANK(C30),"X",0.1),0.35),0.7),1)*2</f>
        <v>#VALUE!</v>
      </c>
      <c r="H30" s="97"/>
      <c r="I30" s="97" t="str">
        <f>COUNTA(C30:F30)</f>
        <v>0</v>
      </c>
      <c r="J30" s="81"/>
      <c r="K30" s="81"/>
    </row>
    <row r="31" ht="40.5" customHeight="1">
      <c r="A31" s="90" t="s">
        <v>92</v>
      </c>
      <c r="B31" s="91" t="s">
        <v>93</v>
      </c>
      <c r="C31" s="91" t="s">
        <v>94</v>
      </c>
      <c r="D31" s="91" t="s">
        <v>95</v>
      </c>
      <c r="E31" s="91" t="s">
        <v>96</v>
      </c>
      <c r="F31" s="91" t="s">
        <v>97</v>
      </c>
      <c r="G31" s="108"/>
      <c r="H31" s="93" t="str">
        <f>IF(I32&gt;1,"ATTENTION! TROP DE CROIX","")</f>
        <v/>
      </c>
      <c r="I31" s="93"/>
      <c r="J31" s="81"/>
      <c r="K31" s="81"/>
    </row>
    <row r="32" ht="15.0" customHeight="1">
      <c r="A32" s="39"/>
      <c r="B32" s="102" t="s">
        <v>98</v>
      </c>
      <c r="C32" s="103"/>
      <c r="D32" s="103"/>
      <c r="E32" s="103"/>
      <c r="F32" s="103"/>
      <c r="G32" s="104" t="str">
        <f>IF(ISBLANK(F32),IF(ISBLANK(E32),IF(ISBLANK(D32),IF(ISBLANK(C32),"X",0.1),0.35),0.7),1)*5</f>
        <v>#VALUE!</v>
      </c>
      <c r="H32" s="97"/>
      <c r="I32" s="97" t="str">
        <f>COUNTA(C32:F32)</f>
        <v>0</v>
      </c>
      <c r="J32" s="81"/>
      <c r="K32" s="81"/>
    </row>
    <row r="33" ht="15.75" customHeight="1">
      <c r="A33" s="109" t="s">
        <v>99</v>
      </c>
      <c r="B33" s="110"/>
      <c r="C33" s="111"/>
      <c r="D33" s="112" t="str">
        <f>IF(I33=10,SUM(G14,G16,G18,G20,G22,G24,G26,G28,G30,G32),"Calcul impossible-Revoir le nb de positionnements")</f>
        <v>Calcul impossible-Revoir le nb de positionnements</v>
      </c>
      <c r="E33" s="110"/>
      <c r="F33" s="111"/>
      <c r="G33" s="113" t="s">
        <v>100</v>
      </c>
      <c r="H33" s="1"/>
      <c r="I33" s="114" t="str">
        <f>SUM(I32,I30,I28,I26,I24,I22)+I20+I18+I16+I14</f>
        <v>0</v>
      </c>
      <c r="J33" s="1"/>
      <c r="K33" s="1"/>
    </row>
    <row r="34" ht="15.75" customHeight="1">
      <c r="A34" s="115" t="s">
        <v>101</v>
      </c>
      <c r="B34" s="75"/>
      <c r="C34" s="22"/>
      <c r="D34" s="116"/>
      <c r="E34" s="75"/>
      <c r="F34" s="22"/>
      <c r="G34" s="117" t="s">
        <v>100</v>
      </c>
      <c r="H34" s="1"/>
      <c r="I34" s="1"/>
      <c r="J34" s="1"/>
      <c r="K34" s="1"/>
    </row>
    <row r="35" ht="15.75" customHeight="1">
      <c r="A35" s="118"/>
      <c r="H35" s="1"/>
      <c r="I35" s="1"/>
      <c r="J35" s="1"/>
      <c r="K35" s="1"/>
    </row>
    <row r="36" ht="45.0" customHeight="1">
      <c r="A36" s="119" t="s">
        <v>102</v>
      </c>
      <c r="B36" s="10"/>
      <c r="C36" s="120" t="s">
        <v>103</v>
      </c>
      <c r="D36" s="121" t="s">
        <v>104</v>
      </c>
      <c r="E36" s="64"/>
      <c r="F36" s="64"/>
      <c r="G36" s="13"/>
      <c r="H36" s="1"/>
      <c r="I36" s="1"/>
      <c r="J36" s="1"/>
      <c r="K36" s="1"/>
    </row>
    <row r="37" ht="45.0" customHeight="1">
      <c r="A37" s="122"/>
      <c r="B37" s="16"/>
      <c r="C37" s="67"/>
      <c r="D37" s="123"/>
      <c r="E37" s="124"/>
      <c r="F37" s="124"/>
      <c r="G37" s="125"/>
      <c r="H37" s="1"/>
      <c r="I37" s="1"/>
      <c r="J37" s="1"/>
      <c r="K37" s="1"/>
    </row>
    <row r="38" ht="45.0" customHeight="1">
      <c r="A38" s="126"/>
      <c r="B38" s="22"/>
      <c r="C38" s="73"/>
      <c r="D38" s="40"/>
      <c r="E38" s="127"/>
      <c r="F38" s="127"/>
      <c r="G38" s="128"/>
      <c r="H38" s="1"/>
      <c r="I38" s="1"/>
      <c r="J38" s="1"/>
      <c r="K38" s="1"/>
    </row>
    <row r="39" ht="15.75" customHeight="1">
      <c r="A39" s="1"/>
      <c r="B39" s="1"/>
      <c r="C39" s="1"/>
      <c r="D39" s="1"/>
      <c r="E39" s="1"/>
      <c r="F39" s="1"/>
      <c r="G39" s="1"/>
      <c r="H39" s="1"/>
      <c r="I39" s="1"/>
      <c r="J39" s="1"/>
      <c r="K39" s="1"/>
    </row>
    <row r="40" ht="15.75" customHeight="1">
      <c r="A40" s="1"/>
      <c r="B40" s="1"/>
      <c r="C40" s="1"/>
      <c r="D40" s="1"/>
      <c r="E40" s="1"/>
      <c r="F40" s="1"/>
      <c r="G40" s="1"/>
      <c r="H40" s="1"/>
      <c r="I40" s="1"/>
      <c r="J40" s="1"/>
      <c r="K40" s="1"/>
    </row>
    <row r="41" ht="15.75" customHeight="1">
      <c r="A41" s="1"/>
      <c r="B41" s="1"/>
      <c r="C41" s="1"/>
      <c r="D41" s="1"/>
      <c r="E41" s="1"/>
      <c r="F41" s="1"/>
      <c r="G41" s="1"/>
      <c r="H41" s="1"/>
      <c r="I41" s="1"/>
      <c r="J41" s="1"/>
      <c r="K41" s="1"/>
    </row>
    <row r="42" ht="15.75" customHeight="1">
      <c r="A42" s="1"/>
      <c r="B42" s="1"/>
      <c r="C42" s="1"/>
      <c r="D42" s="1"/>
      <c r="E42" s="1"/>
      <c r="F42" s="1"/>
      <c r="G42" s="1"/>
      <c r="H42" s="1"/>
      <c r="I42" s="1"/>
      <c r="J42" s="1"/>
      <c r="K42" s="1"/>
    </row>
    <row r="43" ht="15.75" customHeight="1">
      <c r="A43" s="1"/>
      <c r="B43" s="1"/>
      <c r="C43" s="1"/>
      <c r="D43" s="1"/>
      <c r="E43" s="1"/>
      <c r="F43" s="1"/>
      <c r="G43" s="1"/>
      <c r="H43" s="1"/>
      <c r="I43" s="1"/>
      <c r="J43" s="1"/>
      <c r="K43" s="1"/>
    </row>
    <row r="44" ht="15.75" customHeight="1">
      <c r="A44" s="1"/>
      <c r="B44" s="1"/>
      <c r="C44" s="1"/>
      <c r="D44" s="1"/>
      <c r="E44" s="1"/>
      <c r="F44" s="1"/>
      <c r="G44" s="1"/>
      <c r="H44" s="1"/>
      <c r="I44" s="1"/>
      <c r="J44" s="1"/>
      <c r="K44" s="1"/>
    </row>
    <row r="45" ht="15.75" customHeight="1">
      <c r="A45" s="1"/>
      <c r="B45" s="1"/>
      <c r="C45" s="1"/>
      <c r="D45" s="1"/>
      <c r="E45" s="1"/>
      <c r="F45" s="1"/>
      <c r="G45" s="1"/>
      <c r="H45" s="1"/>
      <c r="I45" s="1"/>
      <c r="J45" s="1"/>
      <c r="K45" s="1"/>
    </row>
    <row r="46" ht="15.75" customHeight="1">
      <c r="A46" s="1"/>
      <c r="B46" s="1"/>
      <c r="C46" s="1"/>
      <c r="D46" s="1"/>
      <c r="E46" s="1"/>
      <c r="F46" s="1"/>
      <c r="G46" s="1"/>
      <c r="H46" s="1"/>
      <c r="I46" s="1"/>
      <c r="J46" s="1"/>
      <c r="K46" s="1"/>
    </row>
    <row r="47" ht="15.75" customHeight="1">
      <c r="A47" s="1"/>
      <c r="B47" s="1"/>
      <c r="C47" s="1"/>
      <c r="D47" s="1"/>
      <c r="E47" s="1"/>
      <c r="F47" s="1"/>
      <c r="G47" s="1"/>
      <c r="H47" s="1"/>
      <c r="I47" s="1"/>
      <c r="J47" s="1"/>
      <c r="K47" s="1"/>
    </row>
    <row r="48" ht="15.75" customHeight="1">
      <c r="A48" s="1"/>
      <c r="B48" s="1"/>
      <c r="C48" s="1"/>
      <c r="D48" s="1"/>
      <c r="E48" s="1"/>
      <c r="F48" s="1"/>
      <c r="G48" s="1"/>
      <c r="H48" s="1"/>
      <c r="I48" s="1"/>
      <c r="J48" s="1"/>
      <c r="K48" s="1"/>
    </row>
    <row r="49" ht="15.75" customHeight="1">
      <c r="A49" s="1"/>
      <c r="B49" s="1"/>
      <c r="C49" s="1"/>
      <c r="D49" s="1"/>
      <c r="E49" s="1"/>
      <c r="F49" s="1"/>
      <c r="G49" s="1"/>
      <c r="H49" s="1"/>
      <c r="I49" s="1"/>
      <c r="J49" s="1"/>
      <c r="K49" s="1"/>
    </row>
    <row r="50" ht="15.75" customHeight="1">
      <c r="A50" s="1"/>
      <c r="B50" s="1"/>
      <c r="C50" s="1"/>
      <c r="D50" s="1"/>
      <c r="E50" s="1"/>
      <c r="F50" s="1"/>
      <c r="G50" s="1"/>
      <c r="H50" s="1"/>
      <c r="I50" s="1"/>
      <c r="J50" s="1"/>
      <c r="K50" s="1"/>
    </row>
    <row r="51" ht="15.75" customHeight="1">
      <c r="A51" s="1"/>
      <c r="B51" s="1"/>
      <c r="C51" s="1"/>
      <c r="D51" s="1"/>
      <c r="E51" s="1"/>
      <c r="F51" s="1"/>
      <c r="G51" s="1"/>
      <c r="H51" s="1"/>
      <c r="I51" s="1"/>
      <c r="J51" s="1"/>
      <c r="K51" s="1"/>
    </row>
    <row r="52" ht="15.75" customHeight="1">
      <c r="A52" s="1"/>
      <c r="B52" s="1"/>
      <c r="C52" s="1"/>
      <c r="D52" s="1"/>
      <c r="E52" s="1"/>
      <c r="F52" s="1"/>
      <c r="G52" s="1"/>
      <c r="H52" s="1"/>
      <c r="I52" s="1"/>
      <c r="J52" s="1"/>
      <c r="K52" s="1"/>
    </row>
    <row r="53" ht="15.75" customHeight="1">
      <c r="A53" s="1"/>
      <c r="B53" s="1"/>
      <c r="C53" s="1"/>
      <c r="D53" s="1"/>
      <c r="E53" s="1"/>
      <c r="F53" s="1"/>
      <c r="G53" s="1"/>
      <c r="H53" s="1"/>
      <c r="I53" s="1"/>
      <c r="J53" s="1"/>
      <c r="K53" s="1"/>
    </row>
    <row r="54" ht="15.75" customHeight="1">
      <c r="A54" s="1"/>
      <c r="B54" s="1"/>
      <c r="C54" s="1"/>
      <c r="D54" s="1"/>
      <c r="E54" s="1"/>
      <c r="F54" s="1"/>
      <c r="G54" s="1"/>
      <c r="H54" s="1"/>
      <c r="I54" s="1"/>
      <c r="J54" s="1"/>
      <c r="K54" s="1"/>
    </row>
    <row r="55" ht="15.75" customHeight="1">
      <c r="A55" s="1"/>
      <c r="B55" s="1"/>
      <c r="C55" s="1"/>
      <c r="D55" s="1"/>
      <c r="E55" s="1"/>
      <c r="F55" s="1"/>
      <c r="G55" s="1"/>
      <c r="H55" s="1"/>
      <c r="I55" s="1"/>
      <c r="J55" s="1"/>
      <c r="K55" s="1"/>
    </row>
    <row r="56" ht="15.75" customHeight="1">
      <c r="A56" s="1"/>
      <c r="B56" s="1"/>
      <c r="C56" s="1"/>
      <c r="D56" s="1"/>
      <c r="E56" s="1"/>
      <c r="F56" s="1"/>
      <c r="G56" s="1"/>
      <c r="H56" s="1"/>
      <c r="I56" s="1"/>
      <c r="J56" s="1"/>
      <c r="K56" s="1"/>
    </row>
    <row r="57" ht="15.75" customHeight="1">
      <c r="A57" s="1"/>
      <c r="B57" s="1"/>
      <c r="C57" s="1"/>
      <c r="D57" s="1"/>
      <c r="E57" s="1"/>
      <c r="F57" s="1"/>
      <c r="G57" s="1"/>
      <c r="H57" s="1"/>
      <c r="I57" s="1"/>
      <c r="J57" s="1"/>
      <c r="K57" s="1"/>
    </row>
    <row r="58" ht="15.75" customHeight="1">
      <c r="A58" s="1"/>
      <c r="B58" s="1"/>
      <c r="C58" s="1"/>
      <c r="D58" s="1"/>
      <c r="E58" s="1"/>
      <c r="F58" s="1"/>
      <c r="G58" s="1"/>
      <c r="H58" s="1"/>
      <c r="I58" s="1"/>
      <c r="J58" s="1"/>
      <c r="K58" s="1"/>
    </row>
    <row r="59" ht="15.75" customHeight="1">
      <c r="A59" s="1"/>
      <c r="B59" s="1"/>
      <c r="C59" s="1"/>
      <c r="D59" s="1"/>
      <c r="E59" s="1"/>
      <c r="F59" s="1"/>
      <c r="G59" s="1"/>
      <c r="H59" s="1"/>
      <c r="I59" s="1"/>
      <c r="J59" s="1"/>
      <c r="K59" s="1"/>
    </row>
    <row r="60" ht="15.75" customHeight="1">
      <c r="A60" s="1"/>
      <c r="B60" s="1"/>
      <c r="C60" s="1"/>
      <c r="D60" s="1"/>
      <c r="E60" s="1"/>
      <c r="F60" s="1"/>
      <c r="G60" s="1"/>
      <c r="H60" s="1"/>
      <c r="I60" s="1"/>
      <c r="J60" s="1"/>
      <c r="K60" s="1"/>
    </row>
    <row r="61" ht="15.75" customHeight="1">
      <c r="A61" s="1"/>
      <c r="B61" s="1"/>
      <c r="C61" s="1"/>
      <c r="D61" s="1"/>
      <c r="E61" s="1"/>
      <c r="F61" s="1"/>
      <c r="G61" s="1"/>
      <c r="H61" s="1"/>
      <c r="I61" s="1"/>
      <c r="J61" s="1"/>
      <c r="K61" s="1"/>
    </row>
    <row r="62" ht="15.75" customHeight="1">
      <c r="A62" s="1"/>
      <c r="B62" s="1"/>
      <c r="C62" s="1"/>
      <c r="D62" s="1"/>
      <c r="E62" s="1"/>
      <c r="F62" s="1"/>
      <c r="G62" s="1"/>
      <c r="H62" s="1"/>
      <c r="I62" s="1"/>
      <c r="J62" s="1"/>
      <c r="K62" s="1"/>
    </row>
    <row r="63" ht="15.75" customHeight="1">
      <c r="A63" s="1"/>
      <c r="B63" s="1"/>
      <c r="C63" s="1"/>
      <c r="D63" s="1"/>
      <c r="E63" s="1"/>
      <c r="F63" s="1"/>
      <c r="G63" s="1"/>
      <c r="H63" s="1"/>
      <c r="I63" s="1"/>
      <c r="J63" s="1"/>
      <c r="K63" s="1"/>
    </row>
    <row r="64" ht="15.75" customHeight="1">
      <c r="A64" s="1"/>
      <c r="B64" s="1"/>
      <c r="C64" s="1"/>
      <c r="D64" s="1"/>
      <c r="E64" s="1"/>
      <c r="F64" s="1"/>
      <c r="G64" s="1"/>
      <c r="H64" s="1"/>
      <c r="I64" s="1"/>
      <c r="J64" s="1"/>
      <c r="K64" s="1"/>
    </row>
    <row r="65" ht="15.75" customHeight="1">
      <c r="A65" s="1"/>
      <c r="B65" s="1"/>
      <c r="C65" s="1"/>
      <c r="D65" s="1"/>
      <c r="E65" s="1"/>
      <c r="F65" s="1"/>
      <c r="G65" s="1"/>
      <c r="H65" s="1"/>
      <c r="I65" s="1"/>
      <c r="J65" s="1"/>
      <c r="K65" s="1"/>
    </row>
    <row r="66" ht="15.75" customHeight="1">
      <c r="A66" s="1"/>
      <c r="B66" s="1"/>
      <c r="C66" s="1"/>
      <c r="D66" s="1"/>
      <c r="E66" s="1"/>
      <c r="F66" s="1"/>
      <c r="G66" s="1"/>
      <c r="H66" s="1"/>
      <c r="I66" s="1"/>
      <c r="J66" s="1"/>
      <c r="K66" s="1"/>
    </row>
    <row r="67" ht="15.75" customHeight="1">
      <c r="A67" s="1"/>
      <c r="B67" s="1"/>
      <c r="C67" s="1"/>
      <c r="D67" s="1"/>
      <c r="E67" s="1"/>
      <c r="F67" s="1"/>
      <c r="G67" s="1"/>
      <c r="H67" s="1"/>
      <c r="I67" s="1"/>
      <c r="J67" s="1"/>
      <c r="K67" s="1"/>
    </row>
    <row r="68" ht="15.75" customHeight="1">
      <c r="A68" s="1"/>
      <c r="B68" s="1"/>
      <c r="C68" s="1"/>
      <c r="D68" s="1"/>
      <c r="E68" s="1"/>
      <c r="F68" s="1"/>
      <c r="G68" s="1"/>
      <c r="H68" s="1"/>
      <c r="I68" s="1"/>
      <c r="J68" s="1"/>
      <c r="K68" s="1"/>
    </row>
    <row r="69" ht="15.75" customHeight="1">
      <c r="A69" s="1"/>
      <c r="B69" s="1"/>
      <c r="C69" s="1"/>
      <c r="D69" s="1"/>
      <c r="E69" s="1"/>
      <c r="F69" s="1"/>
      <c r="G69" s="1"/>
      <c r="H69" s="1"/>
      <c r="I69" s="1"/>
      <c r="J69" s="1"/>
      <c r="K69" s="1"/>
    </row>
    <row r="70" ht="15.75" customHeight="1">
      <c r="A70" s="1"/>
      <c r="B70" s="1"/>
      <c r="C70" s="1"/>
      <c r="D70" s="1"/>
      <c r="E70" s="1"/>
      <c r="F70" s="1"/>
      <c r="G70" s="1"/>
      <c r="H70" s="1"/>
      <c r="I70" s="1"/>
      <c r="J70" s="1"/>
      <c r="K70" s="1"/>
    </row>
    <row r="71" ht="15.75" customHeight="1">
      <c r="A71" s="1"/>
      <c r="B71" s="1"/>
      <c r="C71" s="1"/>
      <c r="D71" s="1"/>
      <c r="E71" s="1"/>
      <c r="F71" s="1"/>
      <c r="G71" s="1"/>
      <c r="H71" s="1"/>
      <c r="I71" s="1"/>
      <c r="J71" s="1"/>
      <c r="K71" s="1"/>
    </row>
    <row r="72" ht="15.75" customHeight="1">
      <c r="A72" s="1"/>
      <c r="B72" s="1"/>
      <c r="C72" s="1"/>
      <c r="D72" s="1"/>
      <c r="E72" s="1"/>
      <c r="F72" s="1"/>
      <c r="G72" s="1"/>
      <c r="H72" s="1"/>
      <c r="I72" s="1"/>
      <c r="J72" s="1"/>
      <c r="K72" s="1"/>
    </row>
    <row r="73" ht="15.75" customHeight="1">
      <c r="A73" s="1"/>
      <c r="B73" s="1"/>
      <c r="C73" s="1"/>
      <c r="D73" s="1"/>
      <c r="E73" s="1"/>
      <c r="F73" s="1"/>
      <c r="G73" s="1"/>
      <c r="H73" s="1"/>
      <c r="I73" s="1"/>
      <c r="J73" s="1"/>
      <c r="K73" s="1"/>
    </row>
    <row r="74" ht="15.75" customHeight="1">
      <c r="A74" s="1"/>
      <c r="B74" s="1"/>
      <c r="C74" s="1"/>
      <c r="D74" s="1"/>
      <c r="E74" s="1"/>
      <c r="F74" s="1"/>
      <c r="G74" s="1"/>
      <c r="H74" s="1"/>
      <c r="I74" s="1"/>
      <c r="J74" s="1"/>
      <c r="K74" s="1"/>
    </row>
    <row r="75" ht="15.75" customHeight="1">
      <c r="A75" s="1"/>
      <c r="B75" s="1"/>
      <c r="C75" s="1"/>
      <c r="D75" s="1"/>
      <c r="E75" s="1"/>
      <c r="F75" s="1"/>
      <c r="G75" s="1"/>
      <c r="H75" s="1"/>
      <c r="I75" s="1"/>
      <c r="J75" s="1"/>
      <c r="K75" s="1"/>
    </row>
    <row r="76" ht="15.75" customHeight="1">
      <c r="A76" s="1"/>
      <c r="B76" s="1"/>
      <c r="C76" s="1"/>
      <c r="D76" s="1"/>
      <c r="E76" s="1"/>
      <c r="F76" s="1"/>
      <c r="G76" s="1"/>
      <c r="H76" s="1"/>
      <c r="I76" s="1"/>
      <c r="J76" s="1"/>
      <c r="K76" s="1"/>
    </row>
    <row r="77" ht="15.75" customHeight="1">
      <c r="A77" s="1"/>
      <c r="B77" s="1"/>
      <c r="C77" s="1"/>
      <c r="D77" s="1"/>
      <c r="E77" s="1"/>
      <c r="F77" s="1"/>
      <c r="G77" s="1"/>
      <c r="H77" s="1"/>
      <c r="I77" s="1"/>
      <c r="J77" s="1"/>
      <c r="K77" s="1"/>
    </row>
    <row r="78" ht="15.75" customHeight="1">
      <c r="A78" s="1"/>
      <c r="B78" s="1"/>
      <c r="C78" s="1"/>
      <c r="D78" s="1"/>
      <c r="E78" s="1"/>
      <c r="F78" s="1"/>
      <c r="G78" s="1"/>
      <c r="H78" s="1"/>
      <c r="I78" s="1"/>
      <c r="J78" s="1"/>
      <c r="K78" s="1"/>
    </row>
    <row r="79" ht="15.75" customHeight="1">
      <c r="A79" s="1"/>
      <c r="B79" s="1"/>
      <c r="C79" s="1"/>
      <c r="D79" s="1"/>
      <c r="E79" s="1"/>
      <c r="F79" s="1"/>
      <c r="G79" s="1"/>
      <c r="H79" s="1"/>
      <c r="I79" s="1"/>
      <c r="J79" s="1"/>
      <c r="K79" s="1"/>
    </row>
    <row r="80" ht="15.75" customHeight="1">
      <c r="A80" s="1"/>
      <c r="B80" s="1"/>
      <c r="C80" s="1"/>
      <c r="D80" s="1"/>
      <c r="E80" s="1"/>
      <c r="F80" s="1"/>
      <c r="G80" s="1"/>
      <c r="H80" s="1"/>
      <c r="I80" s="1"/>
      <c r="J80" s="1"/>
      <c r="K80" s="1"/>
    </row>
    <row r="81" ht="15.75" customHeight="1">
      <c r="A81" s="1"/>
      <c r="B81" s="1"/>
      <c r="C81" s="1"/>
      <c r="D81" s="1"/>
      <c r="E81" s="1"/>
      <c r="F81" s="1"/>
      <c r="G81" s="1"/>
      <c r="H81" s="1"/>
      <c r="I81" s="1"/>
      <c r="J81" s="1"/>
      <c r="K81" s="1"/>
    </row>
    <row r="82" ht="15.75" customHeight="1">
      <c r="A82" s="1"/>
      <c r="B82" s="1"/>
      <c r="C82" s="1"/>
      <c r="D82" s="1"/>
      <c r="E82" s="1"/>
      <c r="F82" s="1"/>
      <c r="G82" s="1"/>
      <c r="H82" s="1"/>
      <c r="I82" s="1"/>
      <c r="J82" s="1"/>
      <c r="K82" s="1"/>
    </row>
    <row r="83" ht="15.75" customHeight="1">
      <c r="A83" s="1"/>
      <c r="B83" s="1"/>
      <c r="C83" s="1"/>
      <c r="D83" s="1"/>
      <c r="E83" s="1"/>
      <c r="F83" s="1"/>
      <c r="G83" s="1"/>
      <c r="H83" s="1"/>
      <c r="I83" s="1"/>
      <c r="J83" s="1"/>
      <c r="K83" s="1"/>
    </row>
    <row r="84" ht="15.75" customHeight="1">
      <c r="A84" s="1"/>
      <c r="B84" s="1"/>
      <c r="C84" s="1"/>
      <c r="D84" s="1"/>
      <c r="E84" s="1"/>
      <c r="F84" s="1"/>
      <c r="G84" s="1"/>
      <c r="H84" s="1"/>
      <c r="I84" s="1"/>
      <c r="J84" s="1"/>
      <c r="K84" s="1"/>
    </row>
    <row r="85" ht="15.75" customHeight="1">
      <c r="A85" s="1"/>
      <c r="B85" s="1"/>
      <c r="C85" s="1"/>
      <c r="D85" s="1"/>
      <c r="E85" s="1"/>
      <c r="F85" s="1"/>
      <c r="G85" s="1"/>
      <c r="H85" s="1"/>
      <c r="I85" s="1"/>
      <c r="J85" s="1"/>
      <c r="K85" s="1"/>
    </row>
    <row r="86" ht="15.75" customHeight="1">
      <c r="A86" s="1"/>
      <c r="B86" s="1"/>
      <c r="C86" s="1"/>
      <c r="D86" s="1"/>
      <c r="E86" s="1"/>
      <c r="F86" s="1"/>
      <c r="G86" s="1"/>
      <c r="H86" s="1"/>
      <c r="I86" s="1"/>
      <c r="J86" s="1"/>
      <c r="K86" s="1"/>
    </row>
    <row r="87" ht="15.75" customHeight="1">
      <c r="A87" s="1"/>
      <c r="B87" s="1"/>
      <c r="C87" s="1"/>
      <c r="D87" s="1"/>
      <c r="E87" s="1"/>
      <c r="F87" s="1"/>
      <c r="G87" s="1"/>
      <c r="H87" s="1"/>
      <c r="I87" s="1"/>
      <c r="J87" s="1"/>
      <c r="K87" s="1"/>
    </row>
    <row r="88" ht="15.75" customHeight="1">
      <c r="A88" s="1"/>
      <c r="B88" s="1"/>
      <c r="C88" s="1"/>
      <c r="D88" s="1"/>
      <c r="E88" s="1"/>
      <c r="F88" s="1"/>
      <c r="G88" s="1"/>
      <c r="H88" s="1"/>
      <c r="I88" s="1"/>
      <c r="J88" s="1"/>
      <c r="K88" s="1"/>
    </row>
    <row r="89" ht="15.75" customHeight="1">
      <c r="A89" s="1"/>
      <c r="B89" s="1"/>
      <c r="C89" s="1"/>
      <c r="D89" s="1"/>
      <c r="E89" s="1"/>
      <c r="F89" s="1"/>
      <c r="G89" s="1"/>
      <c r="H89" s="1"/>
      <c r="I89" s="1"/>
      <c r="J89" s="1"/>
      <c r="K89" s="1"/>
    </row>
    <row r="90" ht="15.75" customHeight="1">
      <c r="A90" s="1"/>
      <c r="B90" s="1"/>
      <c r="C90" s="1"/>
      <c r="D90" s="1"/>
      <c r="E90" s="1"/>
      <c r="F90" s="1"/>
      <c r="G90" s="1"/>
      <c r="H90" s="1"/>
      <c r="I90" s="1"/>
      <c r="J90" s="1"/>
      <c r="K90" s="1"/>
    </row>
    <row r="91" ht="15.75" customHeight="1">
      <c r="A91" s="1"/>
      <c r="B91" s="1"/>
      <c r="C91" s="1"/>
      <c r="D91" s="1"/>
      <c r="E91" s="1"/>
      <c r="F91" s="1"/>
      <c r="G91" s="1"/>
      <c r="H91" s="1"/>
      <c r="I91" s="1"/>
      <c r="J91" s="1"/>
      <c r="K91" s="1"/>
    </row>
    <row r="92" ht="15.75" customHeight="1">
      <c r="A92" s="1"/>
      <c r="B92" s="1"/>
      <c r="C92" s="1"/>
      <c r="D92" s="1"/>
      <c r="E92" s="1"/>
      <c r="F92" s="1"/>
      <c r="G92" s="1"/>
      <c r="H92" s="1"/>
      <c r="I92" s="1"/>
      <c r="J92" s="1"/>
      <c r="K92" s="1"/>
    </row>
    <row r="93" ht="15.75" customHeight="1">
      <c r="A93" s="1"/>
      <c r="B93" s="1"/>
      <c r="C93" s="1"/>
      <c r="D93" s="1"/>
      <c r="E93" s="1"/>
      <c r="F93" s="1"/>
      <c r="G93" s="1"/>
      <c r="H93" s="1"/>
      <c r="I93" s="1"/>
      <c r="J93" s="1"/>
      <c r="K93" s="1"/>
    </row>
    <row r="94" ht="15.75" customHeight="1">
      <c r="A94" s="1"/>
      <c r="B94" s="1"/>
      <c r="C94" s="1"/>
      <c r="D94" s="1"/>
      <c r="E94" s="1"/>
      <c r="F94" s="1"/>
      <c r="G94" s="1"/>
      <c r="H94" s="1"/>
      <c r="I94" s="1"/>
      <c r="J94" s="1"/>
      <c r="K94" s="1"/>
    </row>
    <row r="95" ht="15.75" customHeight="1">
      <c r="A95" s="1"/>
      <c r="B95" s="1"/>
      <c r="C95" s="1"/>
      <c r="D95" s="1"/>
      <c r="E95" s="1"/>
      <c r="F95" s="1"/>
      <c r="G95" s="1"/>
      <c r="H95" s="1"/>
      <c r="I95" s="1"/>
      <c r="J95" s="1"/>
      <c r="K95" s="1"/>
    </row>
    <row r="96" ht="15.75" customHeight="1">
      <c r="A96" s="1"/>
      <c r="B96" s="1"/>
      <c r="C96" s="1"/>
      <c r="D96" s="1"/>
      <c r="E96" s="1"/>
      <c r="F96" s="1"/>
      <c r="G96" s="1"/>
      <c r="H96" s="1"/>
      <c r="I96" s="1"/>
      <c r="J96" s="1"/>
      <c r="K96" s="1"/>
    </row>
    <row r="97" ht="15.75" customHeight="1">
      <c r="A97" s="1"/>
      <c r="B97" s="1"/>
      <c r="C97" s="1"/>
      <c r="D97" s="1"/>
      <c r="E97" s="1"/>
      <c r="F97" s="1"/>
      <c r="G97" s="1"/>
      <c r="H97" s="1"/>
      <c r="I97" s="1"/>
      <c r="J97" s="1"/>
      <c r="K97" s="1"/>
    </row>
    <row r="98" ht="15.75" customHeight="1">
      <c r="A98" s="1"/>
      <c r="B98" s="1"/>
      <c r="C98" s="1"/>
      <c r="D98" s="1"/>
      <c r="E98" s="1"/>
      <c r="F98" s="1"/>
      <c r="G98" s="1"/>
      <c r="H98" s="1"/>
      <c r="I98" s="1"/>
      <c r="J98" s="1"/>
      <c r="K98" s="1"/>
    </row>
    <row r="99" ht="15.75" customHeight="1">
      <c r="A99" s="1"/>
      <c r="B99" s="1"/>
      <c r="C99" s="1"/>
      <c r="D99" s="1"/>
      <c r="E99" s="1"/>
      <c r="F99" s="1"/>
      <c r="G99" s="1"/>
      <c r="H99" s="1"/>
      <c r="I99" s="1"/>
      <c r="J99" s="1"/>
      <c r="K99" s="1"/>
    </row>
    <row r="100" ht="15.75" customHeight="1">
      <c r="A100" s="1"/>
      <c r="B100" s="1"/>
      <c r="C100" s="1"/>
      <c r="D100" s="1"/>
      <c r="E100" s="1"/>
      <c r="F100" s="1"/>
      <c r="G100" s="1"/>
      <c r="H100" s="1"/>
      <c r="I100" s="1"/>
      <c r="J100" s="1"/>
      <c r="K100" s="1"/>
    </row>
  </sheetData>
  <mergeCells count="32">
    <mergeCell ref="A37:B37"/>
    <mergeCell ref="A38:B38"/>
    <mergeCell ref="A35:G35"/>
    <mergeCell ref="A33:C33"/>
    <mergeCell ref="A34:C34"/>
    <mergeCell ref="D34:F34"/>
    <mergeCell ref="A36:B36"/>
    <mergeCell ref="D36:G36"/>
    <mergeCell ref="A10:A12"/>
    <mergeCell ref="A25:A30"/>
    <mergeCell ref="A31:A32"/>
    <mergeCell ref="A13:A18"/>
    <mergeCell ref="A19:A24"/>
    <mergeCell ref="D11:D12"/>
    <mergeCell ref="E11:E12"/>
    <mergeCell ref="B9:G9"/>
    <mergeCell ref="B10:B12"/>
    <mergeCell ref="C10:F10"/>
    <mergeCell ref="G10:G12"/>
    <mergeCell ref="D37:G38"/>
    <mergeCell ref="D33:F33"/>
    <mergeCell ref="C11:C12"/>
    <mergeCell ref="F11:F12"/>
    <mergeCell ref="A6:G6"/>
    <mergeCell ref="A7:G7"/>
    <mergeCell ref="B1:C1"/>
    <mergeCell ref="B2:C2"/>
    <mergeCell ref="B3:C3"/>
    <mergeCell ref="E1:G1"/>
    <mergeCell ref="E2:G2"/>
    <mergeCell ref="E3:G3"/>
    <mergeCell ref="A5:G5"/>
  </mergeCells>
  <printOptions/>
  <pageMargins bottom="0.75" footer="0.0" header="0.0" left="0.7" right="0.7" top="0.75"/>
  <pageSetup fitToWidth="0" paperSize="8"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34.86"/>
    <col customWidth="1" min="2" max="2" width="30.29"/>
    <col customWidth="1" min="3" max="3" width="32.43"/>
    <col customWidth="1" min="4" max="4" width="28.14"/>
    <col customWidth="1" min="5" max="5" width="29.43"/>
    <col customWidth="1" min="6" max="6" width="32.71"/>
    <col customWidth="1" min="7" max="7" width="21.86"/>
    <col customWidth="1" min="8" max="8" width="26.29"/>
    <col customWidth="1" hidden="1" min="9" max="9" width="11.14"/>
    <col customWidth="1" min="10" max="11" width="11.14"/>
  </cols>
  <sheetData>
    <row r="1">
      <c r="A1" s="79" t="s">
        <v>2</v>
      </c>
      <c r="B1" s="63" t="str">
        <f>IF(ISBLANK('Synthèse'!B7),"",'Synthèse'!B7)</f>
        <v/>
      </c>
      <c r="C1" s="10"/>
      <c r="D1" s="49" t="s">
        <v>3</v>
      </c>
      <c r="E1" s="63" t="str">
        <f>IF(ISBLANK('Synthèse'!E7),"",'Synthèse'!E7)</f>
        <v/>
      </c>
      <c r="F1" s="64"/>
      <c r="G1" s="13"/>
      <c r="H1" s="114"/>
      <c r="I1" s="114"/>
      <c r="J1" s="114"/>
      <c r="K1" s="114"/>
    </row>
    <row r="2">
      <c r="A2" s="129" t="s">
        <v>4</v>
      </c>
      <c r="B2" s="66" t="str">
        <f>IF(ISBLANK('Synthèse'!B8),"",'Synthèse'!B8)</f>
        <v/>
      </c>
      <c r="C2" s="16"/>
      <c r="D2" s="67"/>
      <c r="E2" s="68"/>
      <c r="F2" s="69"/>
      <c r="G2" s="70"/>
      <c r="H2" s="114"/>
      <c r="I2" s="114"/>
      <c r="J2" s="114"/>
      <c r="K2" s="114"/>
    </row>
    <row r="3">
      <c r="A3" s="130" t="s">
        <v>5</v>
      </c>
      <c r="B3" s="72" t="str">
        <f>IF(ISBLANK('Synthèse'!B9),"",'Synthèse'!B9)</f>
        <v/>
      </c>
      <c r="C3" s="22"/>
      <c r="D3" s="73" t="s">
        <v>24</v>
      </c>
      <c r="E3" s="74"/>
      <c r="F3" s="75"/>
      <c r="G3" s="25"/>
      <c r="H3" s="114"/>
      <c r="I3" s="114"/>
      <c r="J3" s="114"/>
      <c r="K3" s="114"/>
    </row>
    <row r="4" ht="30.0" customHeight="1">
      <c r="A4" s="131"/>
      <c r="B4" s="114"/>
      <c r="C4" s="114"/>
      <c r="D4" s="114"/>
      <c r="E4" s="114"/>
      <c r="F4" s="114"/>
      <c r="G4" s="114"/>
      <c r="H4" s="114"/>
      <c r="I4" s="114"/>
      <c r="J4" s="114"/>
      <c r="K4" s="114"/>
    </row>
    <row r="5">
      <c r="A5" s="76" t="s">
        <v>25</v>
      </c>
      <c r="B5" s="64"/>
      <c r="C5" s="64"/>
      <c r="D5" s="64"/>
      <c r="E5" s="64"/>
      <c r="F5" s="64"/>
      <c r="G5" s="13"/>
      <c r="H5" s="114"/>
      <c r="I5" s="114"/>
      <c r="J5" s="114"/>
      <c r="K5" s="114"/>
    </row>
    <row r="6">
      <c r="A6" s="77" t="s">
        <v>26</v>
      </c>
      <c r="B6" s="69"/>
      <c r="C6" s="69"/>
      <c r="D6" s="69"/>
      <c r="E6" s="69"/>
      <c r="F6" s="69"/>
      <c r="G6" s="70"/>
      <c r="H6" s="114"/>
      <c r="I6" s="114"/>
      <c r="J6" s="114"/>
      <c r="K6" s="114"/>
    </row>
    <row r="7">
      <c r="A7" s="78" t="s">
        <v>27</v>
      </c>
      <c r="B7" s="75"/>
      <c r="C7" s="75"/>
      <c r="D7" s="75"/>
      <c r="E7" s="75"/>
      <c r="F7" s="75"/>
      <c r="G7" s="25"/>
      <c r="H7" s="114"/>
      <c r="I7" s="114"/>
      <c r="J7" s="114"/>
      <c r="K7" s="114"/>
    </row>
    <row r="8" ht="30.0" customHeight="1">
      <c r="A8" s="131"/>
      <c r="B8" s="114"/>
      <c r="C8" s="114"/>
      <c r="D8" s="114"/>
      <c r="E8" s="114"/>
      <c r="F8" s="114"/>
      <c r="G8" s="114"/>
      <c r="H8" s="114"/>
      <c r="I8" s="114"/>
      <c r="J8" s="114"/>
      <c r="K8" s="114"/>
    </row>
    <row r="9" ht="15.0" customHeight="1">
      <c r="A9" s="132"/>
      <c r="B9" s="133" t="s">
        <v>105</v>
      </c>
      <c r="C9" s="134"/>
      <c r="D9" s="134"/>
      <c r="E9" s="134"/>
      <c r="F9" s="134"/>
      <c r="G9" s="135"/>
      <c r="H9" s="114"/>
      <c r="I9" s="114"/>
      <c r="J9" s="114"/>
      <c r="K9" s="114"/>
    </row>
    <row r="10" ht="15.0" customHeight="1">
      <c r="A10" s="136" t="s">
        <v>29</v>
      </c>
      <c r="B10" s="83" t="s">
        <v>30</v>
      </c>
      <c r="C10" s="84" t="s">
        <v>31</v>
      </c>
      <c r="D10" s="69"/>
      <c r="E10" s="69"/>
      <c r="F10" s="16"/>
      <c r="G10" s="85" t="s">
        <v>32</v>
      </c>
      <c r="H10" s="114"/>
      <c r="I10" s="114"/>
      <c r="J10" s="114"/>
      <c r="K10" s="114"/>
    </row>
    <row r="11" ht="15.0" customHeight="1">
      <c r="A11" s="33"/>
      <c r="B11" s="36"/>
      <c r="C11" s="86" t="s">
        <v>106</v>
      </c>
      <c r="D11" s="86" t="s">
        <v>107</v>
      </c>
      <c r="E11" s="86" t="s">
        <v>108</v>
      </c>
      <c r="F11" s="87" t="s">
        <v>109</v>
      </c>
      <c r="G11" s="88"/>
      <c r="H11" s="114"/>
      <c r="I11" s="114"/>
      <c r="J11" s="114"/>
      <c r="K11" s="114"/>
    </row>
    <row r="12" ht="15.0" customHeight="1">
      <c r="A12" s="39"/>
      <c r="B12" s="42"/>
      <c r="C12" s="42"/>
      <c r="D12" s="42"/>
      <c r="E12" s="42"/>
      <c r="F12" s="42"/>
      <c r="G12" s="89"/>
      <c r="H12" s="114"/>
      <c r="I12" s="114"/>
      <c r="J12" s="114"/>
      <c r="K12" s="114"/>
    </row>
    <row r="13" ht="87.0" customHeight="1">
      <c r="A13" s="137" t="s">
        <v>110</v>
      </c>
      <c r="B13" s="138" t="s">
        <v>111</v>
      </c>
      <c r="C13" s="138" t="s">
        <v>112</v>
      </c>
      <c r="D13" s="138" t="s">
        <v>113</v>
      </c>
      <c r="E13" s="138" t="s">
        <v>114</v>
      </c>
      <c r="F13" s="138" t="s">
        <v>115</v>
      </c>
      <c r="G13" s="50"/>
      <c r="H13" s="93" t="str">
        <f>IF(I14&gt;1,"ATTENTION! TROP DE CROIX","")</f>
        <v/>
      </c>
      <c r="I13" s="93"/>
      <c r="J13" s="114"/>
      <c r="K13" s="114"/>
    </row>
    <row r="14" ht="19.5" customHeight="1">
      <c r="A14" s="33"/>
      <c r="B14" s="139" t="s">
        <v>116</v>
      </c>
      <c r="C14" s="17"/>
      <c r="D14" s="17"/>
      <c r="E14" s="17"/>
      <c r="F14" s="17"/>
      <c r="G14" s="96" t="str">
        <f>IF(ISBLANK(F14),IF(ISBLANK(E14),IF(ISBLANK(D14),IF(ISBLANK(C14),"X",0.1),0.35),0.7),1)*11</f>
        <v>#VALUE!</v>
      </c>
      <c r="H14" s="97"/>
      <c r="I14" s="97" t="str">
        <f>COUNTA(C14:F14)</f>
        <v>0</v>
      </c>
      <c r="J14" s="114"/>
      <c r="K14" s="114"/>
    </row>
    <row r="15" ht="81.75" customHeight="1">
      <c r="A15" s="33"/>
      <c r="B15" s="140" t="s">
        <v>117</v>
      </c>
      <c r="C15" s="140" t="s">
        <v>118</v>
      </c>
      <c r="D15" s="140" t="s">
        <v>119</v>
      </c>
      <c r="E15" s="140" t="s">
        <v>120</v>
      </c>
      <c r="F15" s="140" t="s">
        <v>121</v>
      </c>
      <c r="G15" s="100"/>
      <c r="H15" s="93" t="str">
        <f>IF(I16&gt;1,"ATTENTION! TROP DE CROIX","")</f>
        <v/>
      </c>
      <c r="I15" s="93"/>
      <c r="J15" s="114"/>
      <c r="K15" s="114"/>
    </row>
    <row r="16" ht="15.0" customHeight="1">
      <c r="A16" s="39"/>
      <c r="B16" s="141" t="s">
        <v>122</v>
      </c>
      <c r="C16" s="142"/>
      <c r="D16" s="142"/>
      <c r="E16" s="142"/>
      <c r="F16" s="142"/>
      <c r="G16" s="104" t="str">
        <f>IF(ISBLANK(F16),IF(ISBLANK(E16),IF(ISBLANK(D16),IF(ISBLANK(C16),"X",0.1),0.35),0.7),1)*7</f>
        <v>#VALUE!</v>
      </c>
      <c r="H16" s="97"/>
      <c r="I16" s="97" t="str">
        <f>COUNTA(C16:F16)</f>
        <v>0</v>
      </c>
      <c r="J16" s="114"/>
      <c r="K16" s="114"/>
    </row>
    <row r="17" ht="192.75" customHeight="1">
      <c r="A17" s="137" t="s">
        <v>123</v>
      </c>
      <c r="B17" s="138" t="s">
        <v>124</v>
      </c>
      <c r="C17" s="138" t="s">
        <v>125</v>
      </c>
      <c r="D17" s="138" t="s">
        <v>126</v>
      </c>
      <c r="E17" s="138" t="s">
        <v>127</v>
      </c>
      <c r="F17" s="138" t="s">
        <v>128</v>
      </c>
      <c r="G17" s="92"/>
      <c r="H17" s="93" t="str">
        <f>IF(I18&gt;1,"ATTENTION! TROP DE CROIX","")</f>
        <v/>
      </c>
      <c r="I17" s="93"/>
      <c r="J17" s="114"/>
      <c r="K17" s="114"/>
    </row>
    <row r="18" ht="15.0" customHeight="1">
      <c r="A18" s="33"/>
      <c r="B18" s="139" t="s">
        <v>129</v>
      </c>
      <c r="C18" s="143"/>
      <c r="D18" s="143"/>
      <c r="E18" s="143"/>
      <c r="F18" s="143"/>
      <c r="G18" s="96" t="str">
        <f>IF(ISBLANK(F18),IF(ISBLANK(E18),IF(ISBLANK(D18),IF(ISBLANK(C18),"X",0.1),0.35),0.7),1)*10</f>
        <v>#VALUE!</v>
      </c>
      <c r="H18" s="97"/>
      <c r="I18" s="97" t="str">
        <f>COUNTA(C18:F18)</f>
        <v>0</v>
      </c>
      <c r="J18" s="114"/>
      <c r="K18" s="114"/>
    </row>
    <row r="19" ht="102.0" customHeight="1">
      <c r="A19" s="33"/>
      <c r="B19" s="140" t="s">
        <v>130</v>
      </c>
      <c r="C19" s="140" t="s">
        <v>131</v>
      </c>
      <c r="D19" s="140" t="s">
        <v>132</v>
      </c>
      <c r="E19" s="140" t="s">
        <v>133</v>
      </c>
      <c r="F19" s="140" t="s">
        <v>134</v>
      </c>
      <c r="G19" s="100"/>
      <c r="H19" s="93" t="str">
        <f>IF(I20&gt;1,"ATTENTION! TROP DE CROIX","")</f>
        <v/>
      </c>
      <c r="I19" s="93"/>
      <c r="J19" s="114"/>
      <c r="K19" s="114"/>
    </row>
    <row r="20" ht="15.0" customHeight="1">
      <c r="A20" s="33"/>
      <c r="B20" s="139" t="s">
        <v>67</v>
      </c>
      <c r="C20" s="17"/>
      <c r="D20" s="17"/>
      <c r="E20" s="17"/>
      <c r="F20" s="17"/>
      <c r="G20" s="96" t="str">
        <f>IF(ISBLANK(F20),IF(ISBLANK(E20),IF(ISBLANK(D20),IF(ISBLANK(C20),"X",0.1),0.35),0.7),1)*8</f>
        <v>#VALUE!</v>
      </c>
      <c r="H20" s="97"/>
      <c r="I20" s="97" t="str">
        <f>COUNTA(C20:F20)</f>
        <v>0</v>
      </c>
      <c r="J20" s="114"/>
      <c r="K20" s="114"/>
    </row>
    <row r="21" ht="77.25" customHeight="1">
      <c r="A21" s="33"/>
      <c r="B21" s="140" t="s">
        <v>135</v>
      </c>
      <c r="C21" s="140" t="s">
        <v>136</v>
      </c>
      <c r="D21" s="140" t="s">
        <v>137</v>
      </c>
      <c r="E21" s="140" t="s">
        <v>138</v>
      </c>
      <c r="F21" s="140" t="s">
        <v>139</v>
      </c>
      <c r="G21" s="100"/>
      <c r="H21" s="93" t="str">
        <f>IF(I22&gt;1,"ATTENTION! TROP DE CROIX","")</f>
        <v/>
      </c>
      <c r="I21" s="93"/>
      <c r="J21" s="114"/>
      <c r="K21" s="114"/>
    </row>
    <row r="22" ht="16.5" customHeight="1">
      <c r="A22" s="33"/>
      <c r="B22" s="139" t="s">
        <v>140</v>
      </c>
      <c r="C22" s="143"/>
      <c r="D22" s="143"/>
      <c r="E22" s="143"/>
      <c r="F22" s="143"/>
      <c r="G22" s="96" t="str">
        <f>IF(ISBLANK(F22),IF(ISBLANK(E22),IF(ISBLANK(D22),IF(ISBLANK(C22),"X",0.1),0.35),0.7),1)*7</f>
        <v>#VALUE!</v>
      </c>
      <c r="H22" s="97"/>
      <c r="I22" s="97" t="str">
        <f>COUNTA(C22:F22)</f>
        <v>0</v>
      </c>
      <c r="J22" s="114"/>
      <c r="K22" s="114"/>
    </row>
    <row r="23" ht="65.25" customHeight="1">
      <c r="A23" s="33"/>
      <c r="B23" s="140" t="s">
        <v>141</v>
      </c>
      <c r="C23" s="140" t="s">
        <v>142</v>
      </c>
      <c r="D23" s="140" t="s">
        <v>143</v>
      </c>
      <c r="E23" s="140" t="s">
        <v>144</v>
      </c>
      <c r="F23" s="140" t="s">
        <v>145</v>
      </c>
      <c r="G23" s="100"/>
      <c r="H23" s="93" t="str">
        <f>IF(I24&gt;1,"ATTENTION! TROP DE CROIX","")</f>
        <v/>
      </c>
      <c r="I23" s="93"/>
      <c r="J23" s="114"/>
      <c r="K23" s="114"/>
    </row>
    <row r="24" ht="15.0" customHeight="1">
      <c r="A24" s="144"/>
      <c r="B24" s="145" t="s">
        <v>129</v>
      </c>
      <c r="C24" s="146"/>
      <c r="D24" s="146"/>
      <c r="E24" s="146"/>
      <c r="F24" s="146"/>
      <c r="G24" s="147" t="str">
        <f>IF(ISBLANK(F24),IF(ISBLANK(E24),IF(ISBLANK(D24),IF(ISBLANK(C24),"X",0.1),0.35),0.7),1)*10</f>
        <v>#VALUE!</v>
      </c>
      <c r="H24" s="97"/>
      <c r="I24" s="97" t="str">
        <f>COUNTA(C24:F24)</f>
        <v>0</v>
      </c>
      <c r="J24" s="114"/>
      <c r="K24" s="114"/>
    </row>
    <row r="25" ht="15.0" customHeight="1">
      <c r="A25" s="148" t="s">
        <v>99</v>
      </c>
      <c r="B25" s="64"/>
      <c r="C25" s="10"/>
      <c r="D25" s="149" t="str">
        <f>IF(I25=6,SUM(G14,G16,G18,G20,G22,G24),"Calcul impossible-Revoir le nb de positionnements")</f>
        <v>Calcul impossible-Revoir le nb de positionnements</v>
      </c>
      <c r="E25" s="64"/>
      <c r="F25" s="10"/>
      <c r="G25" s="150" t="s">
        <v>100</v>
      </c>
      <c r="H25" s="114"/>
      <c r="I25" s="114" t="str">
        <f>SUM(I24,I22,I20,I18,I16,I14)</f>
        <v>0</v>
      </c>
      <c r="J25" s="114"/>
      <c r="K25" s="114"/>
    </row>
    <row r="26" ht="15.0" customHeight="1">
      <c r="A26" s="151" t="s">
        <v>101</v>
      </c>
      <c r="B26" s="75"/>
      <c r="C26" s="22"/>
      <c r="D26" s="116"/>
      <c r="E26" s="75"/>
      <c r="F26" s="22"/>
      <c r="G26" s="117" t="s">
        <v>100</v>
      </c>
      <c r="H26" s="114"/>
      <c r="I26" s="114"/>
      <c r="J26" s="114"/>
      <c r="K26" s="114"/>
    </row>
    <row r="27" ht="15.75" customHeight="1">
      <c r="A27" s="152"/>
      <c r="H27" s="114"/>
      <c r="I27" s="114"/>
      <c r="J27" s="114"/>
      <c r="K27" s="114"/>
    </row>
    <row r="28" ht="45.0" customHeight="1">
      <c r="A28" s="119" t="s">
        <v>102</v>
      </c>
      <c r="B28" s="10"/>
      <c r="C28" s="153" t="s">
        <v>103</v>
      </c>
      <c r="D28" s="121" t="s">
        <v>104</v>
      </c>
      <c r="E28" s="64"/>
      <c r="F28" s="64"/>
      <c r="G28" s="13"/>
      <c r="H28" s="114"/>
      <c r="I28" s="114"/>
      <c r="J28" s="114"/>
      <c r="K28" s="114"/>
    </row>
    <row r="29" ht="45.0" customHeight="1">
      <c r="A29" s="154"/>
      <c r="B29" s="16"/>
      <c r="C29" s="155"/>
      <c r="D29" s="156"/>
      <c r="E29" s="124"/>
      <c r="F29" s="124"/>
      <c r="G29" s="125"/>
      <c r="H29" s="114"/>
      <c r="I29" s="114"/>
      <c r="J29" s="114"/>
      <c r="K29" s="114"/>
    </row>
    <row r="30" ht="45.0" customHeight="1">
      <c r="A30" s="157"/>
      <c r="B30" s="22"/>
      <c r="C30" s="158"/>
      <c r="D30" s="40"/>
      <c r="E30" s="127"/>
      <c r="F30" s="127"/>
      <c r="G30" s="128"/>
      <c r="H30" s="114"/>
      <c r="I30" s="114"/>
      <c r="J30" s="114"/>
      <c r="K30" s="114"/>
    </row>
    <row r="31" ht="15.75" customHeight="1">
      <c r="A31" s="81"/>
      <c r="B31" s="114"/>
      <c r="C31" s="114"/>
      <c r="D31" s="114"/>
      <c r="E31" s="114"/>
      <c r="F31" s="114"/>
      <c r="G31" s="114"/>
      <c r="H31" s="114"/>
      <c r="I31" s="114"/>
      <c r="J31" s="114"/>
      <c r="K31" s="114"/>
    </row>
    <row r="32" ht="15.75" customHeight="1">
      <c r="A32" s="114"/>
      <c r="B32" s="114"/>
      <c r="C32" s="114"/>
      <c r="D32" s="114"/>
      <c r="E32" s="114"/>
      <c r="F32" s="114"/>
      <c r="G32" s="114"/>
      <c r="H32" s="114"/>
      <c r="I32" s="114"/>
      <c r="J32" s="114"/>
      <c r="K32" s="114"/>
    </row>
    <row r="33" ht="15.75" customHeight="1">
      <c r="A33" s="114"/>
      <c r="B33" s="114"/>
      <c r="C33" s="114"/>
      <c r="D33" s="114"/>
      <c r="E33" s="114"/>
      <c r="F33" s="114"/>
      <c r="G33" s="114"/>
      <c r="H33" s="114"/>
      <c r="I33" s="114"/>
      <c r="J33" s="114"/>
      <c r="K33" s="114"/>
    </row>
    <row r="34" ht="15.75" customHeight="1">
      <c r="A34" s="114"/>
      <c r="B34" s="114"/>
      <c r="C34" s="114"/>
      <c r="D34" s="114"/>
      <c r="E34" s="114"/>
      <c r="F34" s="114"/>
      <c r="G34" s="114"/>
      <c r="H34" s="114"/>
      <c r="I34" s="114"/>
      <c r="J34" s="114"/>
      <c r="K34" s="114"/>
    </row>
    <row r="35" ht="15.75" customHeight="1">
      <c r="A35" s="114"/>
      <c r="B35" s="114"/>
      <c r="C35" s="114"/>
      <c r="D35" s="114"/>
      <c r="E35" s="114"/>
      <c r="F35" s="114"/>
      <c r="G35" s="114"/>
      <c r="H35" s="114"/>
      <c r="I35" s="114"/>
      <c r="J35" s="114"/>
      <c r="K35" s="114"/>
    </row>
    <row r="36" ht="15.75" customHeight="1">
      <c r="A36" s="114"/>
      <c r="B36" s="114"/>
      <c r="C36" s="114"/>
      <c r="D36" s="114"/>
      <c r="E36" s="114"/>
      <c r="F36" s="114"/>
      <c r="G36" s="114"/>
      <c r="H36" s="114"/>
      <c r="I36" s="114"/>
      <c r="J36" s="114"/>
      <c r="K36" s="114"/>
    </row>
    <row r="37" ht="15.75" customHeight="1">
      <c r="A37" s="114"/>
      <c r="B37" s="114"/>
      <c r="C37" s="114"/>
      <c r="D37" s="114"/>
      <c r="E37" s="114"/>
      <c r="F37" s="114"/>
      <c r="G37" s="114"/>
      <c r="H37" s="114"/>
      <c r="I37" s="114"/>
      <c r="J37" s="114"/>
      <c r="K37" s="114"/>
    </row>
    <row r="38" ht="15.75" customHeight="1">
      <c r="A38" s="114"/>
      <c r="B38" s="114"/>
      <c r="C38" s="114"/>
      <c r="D38" s="114"/>
      <c r="E38" s="114"/>
      <c r="F38" s="114"/>
      <c r="G38" s="114"/>
      <c r="H38" s="114"/>
      <c r="I38" s="114"/>
      <c r="J38" s="114"/>
      <c r="K38" s="114"/>
    </row>
    <row r="39" ht="15.75" customHeight="1">
      <c r="A39" s="114"/>
      <c r="B39" s="114"/>
      <c r="C39" s="114"/>
      <c r="D39" s="114"/>
      <c r="E39" s="114"/>
      <c r="F39" s="114"/>
      <c r="G39" s="114"/>
      <c r="H39" s="114"/>
      <c r="I39" s="114"/>
      <c r="J39" s="114"/>
      <c r="K39" s="114"/>
    </row>
    <row r="40" ht="15.75" customHeight="1">
      <c r="A40" s="114"/>
      <c r="B40" s="114"/>
      <c r="C40" s="114"/>
      <c r="D40" s="114"/>
      <c r="E40" s="114"/>
      <c r="F40" s="114"/>
      <c r="G40" s="114"/>
      <c r="H40" s="114"/>
      <c r="I40" s="114"/>
      <c r="J40" s="114"/>
      <c r="K40" s="114"/>
    </row>
    <row r="41" ht="15.75" customHeight="1">
      <c r="A41" s="114"/>
      <c r="B41" s="114"/>
      <c r="C41" s="114"/>
      <c r="D41" s="114"/>
      <c r="E41" s="114"/>
      <c r="F41" s="114"/>
      <c r="G41" s="114"/>
      <c r="H41" s="114"/>
      <c r="I41" s="114"/>
      <c r="J41" s="114"/>
      <c r="K41" s="114"/>
    </row>
    <row r="42" ht="15.75" customHeight="1">
      <c r="A42" s="114"/>
      <c r="B42" s="114"/>
      <c r="C42" s="114"/>
      <c r="D42" s="114"/>
      <c r="E42" s="114"/>
      <c r="F42" s="114"/>
      <c r="G42" s="114"/>
      <c r="H42" s="114"/>
      <c r="I42" s="114"/>
      <c r="J42" s="114"/>
      <c r="K42" s="114"/>
    </row>
    <row r="43" ht="15.75" customHeight="1">
      <c r="A43" s="114"/>
      <c r="B43" s="114"/>
      <c r="C43" s="114"/>
      <c r="D43" s="114"/>
      <c r="E43" s="114"/>
      <c r="F43" s="114"/>
      <c r="G43" s="114"/>
      <c r="H43" s="114"/>
      <c r="I43" s="114"/>
      <c r="J43" s="114"/>
      <c r="K43" s="114"/>
    </row>
    <row r="44" ht="15.75" customHeight="1">
      <c r="A44" s="114"/>
      <c r="B44" s="114"/>
      <c r="C44" s="114"/>
      <c r="D44" s="114"/>
      <c r="E44" s="114"/>
      <c r="F44" s="114"/>
      <c r="G44" s="114"/>
      <c r="H44" s="114"/>
      <c r="I44" s="114"/>
      <c r="J44" s="114"/>
      <c r="K44" s="114"/>
    </row>
    <row r="45" ht="15.75" customHeight="1">
      <c r="A45" s="114"/>
      <c r="B45" s="114"/>
      <c r="C45" s="114"/>
      <c r="D45" s="114"/>
      <c r="E45" s="114"/>
      <c r="F45" s="114"/>
      <c r="G45" s="114"/>
      <c r="H45" s="114"/>
      <c r="I45" s="114"/>
      <c r="J45" s="114"/>
      <c r="K45" s="114"/>
    </row>
    <row r="46" ht="15.75" customHeight="1">
      <c r="A46" s="114"/>
      <c r="B46" s="114"/>
      <c r="C46" s="114"/>
      <c r="D46" s="114"/>
      <c r="E46" s="114"/>
      <c r="F46" s="114"/>
      <c r="G46" s="114"/>
      <c r="H46" s="114"/>
      <c r="I46" s="114"/>
      <c r="J46" s="114"/>
      <c r="K46" s="114"/>
    </row>
    <row r="47" ht="15.75" customHeight="1">
      <c r="A47" s="114"/>
      <c r="B47" s="114"/>
      <c r="C47" s="114"/>
      <c r="D47" s="114"/>
      <c r="E47" s="114"/>
      <c r="F47" s="114"/>
      <c r="G47" s="114"/>
      <c r="H47" s="114"/>
      <c r="I47" s="114"/>
      <c r="J47" s="114"/>
      <c r="K47" s="114"/>
    </row>
    <row r="48" ht="15.75" customHeight="1">
      <c r="A48" s="114"/>
      <c r="B48" s="114"/>
      <c r="C48" s="114"/>
      <c r="D48" s="114"/>
      <c r="E48" s="114"/>
      <c r="F48" s="114"/>
      <c r="G48" s="114"/>
      <c r="H48" s="114"/>
      <c r="I48" s="114"/>
      <c r="J48" s="114"/>
      <c r="K48" s="114"/>
    </row>
    <row r="49" ht="15.75" customHeight="1">
      <c r="A49" s="114"/>
      <c r="B49" s="114"/>
      <c r="C49" s="114"/>
      <c r="D49" s="114"/>
      <c r="E49" s="114"/>
      <c r="F49" s="114"/>
      <c r="G49" s="114"/>
      <c r="H49" s="114"/>
      <c r="I49" s="114"/>
      <c r="J49" s="114"/>
      <c r="K49" s="114"/>
    </row>
    <row r="50" ht="15.75" customHeight="1">
      <c r="A50" s="114"/>
      <c r="B50" s="114"/>
      <c r="C50" s="114"/>
      <c r="D50" s="114"/>
      <c r="E50" s="114"/>
      <c r="F50" s="114"/>
      <c r="G50" s="114"/>
      <c r="H50" s="114"/>
      <c r="I50" s="114"/>
      <c r="J50" s="114"/>
      <c r="K50" s="114"/>
    </row>
    <row r="51" ht="15.75" customHeight="1">
      <c r="A51" s="114"/>
      <c r="B51" s="114"/>
      <c r="C51" s="114"/>
      <c r="D51" s="114"/>
      <c r="E51" s="114"/>
      <c r="F51" s="114"/>
      <c r="G51" s="114"/>
      <c r="H51" s="114"/>
      <c r="I51" s="114"/>
      <c r="J51" s="114"/>
      <c r="K51" s="114"/>
    </row>
    <row r="52" ht="15.75" customHeight="1">
      <c r="A52" s="114"/>
      <c r="B52" s="114"/>
      <c r="C52" s="114"/>
      <c r="D52" s="114"/>
      <c r="E52" s="114"/>
      <c r="F52" s="114"/>
      <c r="G52" s="114"/>
      <c r="H52" s="114"/>
      <c r="I52" s="114"/>
      <c r="J52" s="114"/>
      <c r="K52" s="114"/>
    </row>
    <row r="53" ht="15.75" customHeight="1">
      <c r="A53" s="114"/>
      <c r="B53" s="114"/>
      <c r="C53" s="114"/>
      <c r="D53" s="114"/>
      <c r="E53" s="114"/>
      <c r="F53" s="114"/>
      <c r="G53" s="114"/>
      <c r="H53" s="114"/>
      <c r="I53" s="114"/>
      <c r="J53" s="114"/>
      <c r="K53" s="114"/>
    </row>
    <row r="54" ht="15.75" customHeight="1">
      <c r="A54" s="114"/>
      <c r="B54" s="114"/>
      <c r="C54" s="114"/>
      <c r="D54" s="114"/>
      <c r="E54" s="114"/>
      <c r="F54" s="114"/>
      <c r="G54" s="114"/>
      <c r="H54" s="114"/>
      <c r="I54" s="114"/>
      <c r="J54" s="114"/>
      <c r="K54" s="114"/>
    </row>
    <row r="55" ht="15.75" customHeight="1">
      <c r="A55" s="114"/>
      <c r="B55" s="114"/>
      <c r="C55" s="114"/>
      <c r="D55" s="114"/>
      <c r="E55" s="114"/>
      <c r="F55" s="114"/>
      <c r="G55" s="114"/>
      <c r="H55" s="114"/>
      <c r="I55" s="114"/>
      <c r="J55" s="114"/>
      <c r="K55" s="114"/>
    </row>
    <row r="56" ht="15.75" customHeight="1">
      <c r="A56" s="114"/>
      <c r="B56" s="114"/>
      <c r="C56" s="114"/>
      <c r="D56" s="114"/>
      <c r="E56" s="114"/>
      <c r="F56" s="114"/>
      <c r="G56" s="114"/>
      <c r="H56" s="114"/>
      <c r="I56" s="114"/>
      <c r="J56" s="114"/>
      <c r="K56" s="114"/>
    </row>
    <row r="57" ht="15.75" customHeight="1">
      <c r="A57" s="114"/>
      <c r="B57" s="114"/>
      <c r="C57" s="114"/>
      <c r="D57" s="114"/>
      <c r="E57" s="114"/>
      <c r="F57" s="114"/>
      <c r="G57" s="114"/>
      <c r="H57" s="114"/>
      <c r="I57" s="114"/>
      <c r="J57" s="114"/>
      <c r="K57" s="114"/>
    </row>
    <row r="58" ht="15.75" customHeight="1">
      <c r="A58" s="114"/>
      <c r="B58" s="114"/>
      <c r="C58" s="114"/>
      <c r="D58" s="114"/>
      <c r="E58" s="114"/>
      <c r="F58" s="114"/>
      <c r="G58" s="114"/>
      <c r="H58" s="114"/>
      <c r="I58" s="114"/>
      <c r="J58" s="114"/>
      <c r="K58" s="114"/>
    </row>
    <row r="59" ht="15.75" customHeight="1">
      <c r="A59" s="114"/>
      <c r="B59" s="114"/>
      <c r="C59" s="114"/>
      <c r="D59" s="114"/>
      <c r="E59" s="114"/>
      <c r="F59" s="114"/>
      <c r="G59" s="114"/>
      <c r="H59" s="114"/>
      <c r="I59" s="114"/>
      <c r="J59" s="114"/>
      <c r="K59" s="114"/>
    </row>
    <row r="60" ht="15.75" customHeight="1">
      <c r="A60" s="114"/>
      <c r="B60" s="114"/>
      <c r="C60" s="114"/>
      <c r="D60" s="114"/>
      <c r="E60" s="114"/>
      <c r="F60" s="114"/>
      <c r="G60" s="114"/>
      <c r="H60" s="114"/>
      <c r="I60" s="114"/>
      <c r="J60" s="114"/>
      <c r="K60" s="114"/>
    </row>
    <row r="61" ht="15.75" customHeight="1">
      <c r="A61" s="114"/>
      <c r="B61" s="114"/>
      <c r="C61" s="114"/>
      <c r="D61" s="114"/>
      <c r="E61" s="114"/>
      <c r="F61" s="114"/>
      <c r="G61" s="114"/>
      <c r="H61" s="114"/>
      <c r="I61" s="114"/>
      <c r="J61" s="114"/>
      <c r="K61" s="114"/>
    </row>
    <row r="62" ht="15.75" customHeight="1">
      <c r="A62" s="114"/>
      <c r="B62" s="114"/>
      <c r="C62" s="114"/>
      <c r="D62" s="114"/>
      <c r="E62" s="114"/>
      <c r="F62" s="114"/>
      <c r="G62" s="114"/>
      <c r="H62" s="114"/>
      <c r="I62" s="114"/>
      <c r="J62" s="114"/>
      <c r="K62" s="114"/>
    </row>
    <row r="63" ht="15.75" customHeight="1">
      <c r="A63" s="114"/>
      <c r="B63" s="114"/>
      <c r="C63" s="114"/>
      <c r="D63" s="114"/>
      <c r="E63" s="114"/>
      <c r="F63" s="114"/>
      <c r="G63" s="114"/>
      <c r="H63" s="114"/>
      <c r="I63" s="114"/>
      <c r="J63" s="114"/>
      <c r="K63" s="114"/>
    </row>
    <row r="64" ht="15.75" customHeight="1">
      <c r="A64" s="114"/>
      <c r="B64" s="114"/>
      <c r="C64" s="114"/>
      <c r="D64" s="114"/>
      <c r="E64" s="114"/>
      <c r="F64" s="114"/>
      <c r="G64" s="114"/>
      <c r="H64" s="114"/>
      <c r="I64" s="114"/>
      <c r="J64" s="114"/>
      <c r="K64" s="114"/>
    </row>
    <row r="65" ht="15.75" customHeight="1">
      <c r="A65" s="114"/>
      <c r="B65" s="114"/>
      <c r="C65" s="114"/>
      <c r="D65" s="114"/>
      <c r="E65" s="114"/>
      <c r="F65" s="114"/>
      <c r="G65" s="114"/>
      <c r="H65" s="114"/>
      <c r="I65" s="114"/>
      <c r="J65" s="114"/>
      <c r="K65" s="114"/>
    </row>
    <row r="66" ht="15.75" customHeight="1">
      <c r="A66" s="114"/>
      <c r="B66" s="114"/>
      <c r="C66" s="114"/>
      <c r="D66" s="114"/>
      <c r="E66" s="114"/>
      <c r="F66" s="114"/>
      <c r="G66" s="114"/>
      <c r="H66" s="114"/>
      <c r="I66" s="114"/>
      <c r="J66" s="114"/>
      <c r="K66" s="114"/>
    </row>
    <row r="67" ht="15.75" customHeight="1">
      <c r="A67" s="114"/>
      <c r="B67" s="114"/>
      <c r="C67" s="114"/>
      <c r="D67" s="114"/>
      <c r="E67" s="114"/>
      <c r="F67" s="114"/>
      <c r="G67" s="114"/>
      <c r="H67" s="114"/>
      <c r="I67" s="114"/>
      <c r="J67" s="114"/>
      <c r="K67" s="114"/>
    </row>
    <row r="68" ht="15.75" customHeight="1">
      <c r="A68" s="114"/>
      <c r="B68" s="114"/>
      <c r="C68" s="114"/>
      <c r="D68" s="114"/>
      <c r="E68" s="114"/>
      <c r="F68" s="114"/>
      <c r="G68" s="114"/>
      <c r="H68" s="114"/>
      <c r="I68" s="114"/>
      <c r="J68" s="114"/>
      <c r="K68" s="114"/>
    </row>
    <row r="69" ht="15.75" customHeight="1">
      <c r="A69" s="114"/>
      <c r="B69" s="114"/>
      <c r="C69" s="114"/>
      <c r="D69" s="114"/>
      <c r="E69" s="114"/>
      <c r="F69" s="114"/>
      <c r="G69" s="114"/>
      <c r="H69" s="114"/>
      <c r="I69" s="114"/>
      <c r="J69" s="114"/>
      <c r="K69" s="114"/>
    </row>
    <row r="70" ht="15.75" customHeight="1">
      <c r="A70" s="114"/>
      <c r="B70" s="114"/>
      <c r="C70" s="114"/>
      <c r="D70" s="114"/>
      <c r="E70" s="114"/>
      <c r="F70" s="114"/>
      <c r="G70" s="114"/>
      <c r="H70" s="114"/>
      <c r="I70" s="114"/>
      <c r="J70" s="114"/>
      <c r="K70" s="114"/>
    </row>
    <row r="71" ht="15.75" customHeight="1">
      <c r="A71" s="114"/>
      <c r="B71" s="114"/>
      <c r="C71" s="114"/>
      <c r="D71" s="114"/>
      <c r="E71" s="114"/>
      <c r="F71" s="114"/>
      <c r="G71" s="114"/>
      <c r="H71" s="114"/>
      <c r="I71" s="114"/>
      <c r="J71" s="114"/>
      <c r="K71" s="114"/>
    </row>
    <row r="72" ht="15.75" customHeight="1">
      <c r="A72" s="114"/>
      <c r="B72" s="114"/>
      <c r="C72" s="114"/>
      <c r="D72" s="114"/>
      <c r="E72" s="114"/>
      <c r="F72" s="114"/>
      <c r="G72" s="114"/>
      <c r="H72" s="114"/>
      <c r="I72" s="114"/>
      <c r="J72" s="114"/>
      <c r="K72" s="114"/>
    </row>
    <row r="73" ht="15.75" customHeight="1">
      <c r="A73" s="114"/>
      <c r="B73" s="114"/>
      <c r="C73" s="114"/>
      <c r="D73" s="114"/>
      <c r="E73" s="114"/>
      <c r="F73" s="114"/>
      <c r="G73" s="114"/>
      <c r="H73" s="114"/>
      <c r="I73" s="114"/>
      <c r="J73" s="114"/>
      <c r="K73" s="114"/>
    </row>
    <row r="74" ht="15.75" customHeight="1">
      <c r="A74" s="114"/>
      <c r="B74" s="114"/>
      <c r="C74" s="114"/>
      <c r="D74" s="114"/>
      <c r="E74" s="114"/>
      <c r="F74" s="114"/>
      <c r="G74" s="114"/>
      <c r="H74" s="114"/>
      <c r="I74" s="114"/>
      <c r="J74" s="114"/>
      <c r="K74" s="114"/>
    </row>
    <row r="75" ht="15.75" customHeight="1">
      <c r="A75" s="114"/>
      <c r="B75" s="114"/>
      <c r="C75" s="114"/>
      <c r="D75" s="114"/>
      <c r="E75" s="114"/>
      <c r="F75" s="114"/>
      <c r="G75" s="114"/>
      <c r="H75" s="114"/>
      <c r="I75" s="114"/>
      <c r="J75" s="114"/>
      <c r="K75" s="114"/>
    </row>
    <row r="76" ht="15.75" customHeight="1">
      <c r="A76" s="114"/>
      <c r="B76" s="114"/>
      <c r="C76" s="114"/>
      <c r="D76" s="114"/>
      <c r="E76" s="114"/>
      <c r="F76" s="114"/>
      <c r="G76" s="114"/>
      <c r="H76" s="114"/>
      <c r="I76" s="114"/>
      <c r="J76" s="114"/>
      <c r="K76" s="114"/>
    </row>
    <row r="77" ht="15.75" customHeight="1">
      <c r="A77" s="114"/>
      <c r="B77" s="114"/>
      <c r="C77" s="114"/>
      <c r="D77" s="114"/>
      <c r="E77" s="114"/>
      <c r="F77" s="114"/>
      <c r="G77" s="114"/>
      <c r="H77" s="114"/>
      <c r="I77" s="114"/>
      <c r="J77" s="114"/>
      <c r="K77" s="114"/>
    </row>
    <row r="78" ht="15.75" customHeight="1">
      <c r="A78" s="114"/>
      <c r="B78" s="114"/>
      <c r="C78" s="114"/>
      <c r="D78" s="114"/>
      <c r="E78" s="114"/>
      <c r="F78" s="114"/>
      <c r="G78" s="114"/>
      <c r="H78" s="114"/>
      <c r="I78" s="114"/>
      <c r="J78" s="114"/>
      <c r="K78" s="114"/>
    </row>
    <row r="79" ht="15.75" customHeight="1">
      <c r="A79" s="114"/>
      <c r="B79" s="114"/>
      <c r="C79" s="114"/>
      <c r="D79" s="114"/>
      <c r="E79" s="114"/>
      <c r="F79" s="114"/>
      <c r="G79" s="114"/>
      <c r="H79" s="114"/>
      <c r="I79" s="114"/>
      <c r="J79" s="114"/>
      <c r="K79" s="114"/>
    </row>
    <row r="80" ht="15.75" customHeight="1">
      <c r="A80" s="114"/>
      <c r="B80" s="114"/>
      <c r="C80" s="114"/>
      <c r="D80" s="114"/>
      <c r="E80" s="114"/>
      <c r="F80" s="114"/>
      <c r="G80" s="114"/>
      <c r="H80" s="114"/>
      <c r="I80" s="114"/>
      <c r="J80" s="114"/>
      <c r="K80" s="114"/>
    </row>
    <row r="81" ht="15.75" customHeight="1">
      <c r="A81" s="114"/>
      <c r="B81" s="114"/>
      <c r="C81" s="114"/>
      <c r="D81" s="114"/>
      <c r="E81" s="114"/>
      <c r="F81" s="114"/>
      <c r="G81" s="114"/>
      <c r="H81" s="114"/>
      <c r="I81" s="114"/>
      <c r="J81" s="114"/>
      <c r="K81" s="114"/>
    </row>
    <row r="82" ht="15.75" customHeight="1">
      <c r="A82" s="114"/>
      <c r="B82" s="114"/>
      <c r="C82" s="114"/>
      <c r="D82" s="114"/>
      <c r="E82" s="114"/>
      <c r="F82" s="114"/>
      <c r="G82" s="114"/>
      <c r="H82" s="114"/>
      <c r="I82" s="114"/>
      <c r="J82" s="114"/>
      <c r="K82" s="114"/>
    </row>
    <row r="83" ht="15.75" customHeight="1">
      <c r="A83" s="114"/>
      <c r="B83" s="114"/>
      <c r="C83" s="114"/>
      <c r="D83" s="114"/>
      <c r="E83" s="114"/>
      <c r="F83" s="114"/>
      <c r="G83" s="114"/>
      <c r="H83" s="114"/>
      <c r="I83" s="114"/>
      <c r="J83" s="114"/>
      <c r="K83" s="114"/>
    </row>
    <row r="84" ht="15.75" customHeight="1">
      <c r="A84" s="114"/>
      <c r="B84" s="114"/>
      <c r="C84" s="114"/>
      <c r="D84" s="114"/>
      <c r="E84" s="114"/>
      <c r="F84" s="114"/>
      <c r="G84" s="114"/>
      <c r="H84" s="114"/>
      <c r="I84" s="114"/>
      <c r="J84" s="114"/>
      <c r="K84" s="114"/>
    </row>
    <row r="85" ht="15.75" customHeight="1">
      <c r="A85" s="114"/>
      <c r="B85" s="114"/>
      <c r="C85" s="114"/>
      <c r="D85" s="114"/>
      <c r="E85" s="114"/>
      <c r="F85" s="114"/>
      <c r="G85" s="114"/>
      <c r="H85" s="114"/>
      <c r="I85" s="114"/>
      <c r="J85" s="114"/>
      <c r="K85" s="114"/>
    </row>
    <row r="86" ht="15.75" customHeight="1">
      <c r="A86" s="114"/>
      <c r="B86" s="114"/>
      <c r="C86" s="114"/>
      <c r="D86" s="114"/>
      <c r="E86" s="114"/>
      <c r="F86" s="114"/>
      <c r="G86" s="114"/>
      <c r="H86" s="114"/>
      <c r="I86" s="114"/>
      <c r="J86" s="114"/>
      <c r="K86" s="114"/>
    </row>
    <row r="87" ht="15.75" customHeight="1">
      <c r="A87" s="114"/>
      <c r="B87" s="114"/>
      <c r="C87" s="114"/>
      <c r="D87" s="114"/>
      <c r="E87" s="114"/>
      <c r="F87" s="114"/>
      <c r="G87" s="114"/>
      <c r="H87" s="114"/>
      <c r="I87" s="114"/>
      <c r="J87" s="114"/>
      <c r="K87" s="114"/>
    </row>
    <row r="88" ht="15.75" customHeight="1">
      <c r="A88" s="114"/>
      <c r="B88" s="114"/>
      <c r="C88" s="114"/>
      <c r="D88" s="114"/>
      <c r="E88" s="114"/>
      <c r="F88" s="114"/>
      <c r="G88" s="114"/>
      <c r="H88" s="114"/>
      <c r="I88" s="114"/>
      <c r="J88" s="114"/>
      <c r="K88" s="114"/>
    </row>
    <row r="89" ht="15.75" customHeight="1">
      <c r="A89" s="114"/>
      <c r="B89" s="114"/>
      <c r="C89" s="114"/>
      <c r="D89" s="114"/>
      <c r="E89" s="114"/>
      <c r="F89" s="114"/>
      <c r="G89" s="114"/>
      <c r="H89" s="114"/>
      <c r="I89" s="114"/>
      <c r="J89" s="114"/>
      <c r="K89" s="114"/>
    </row>
    <row r="90" ht="15.75" customHeight="1">
      <c r="A90" s="114"/>
      <c r="B90" s="114"/>
      <c r="C90" s="114"/>
      <c r="D90" s="114"/>
      <c r="E90" s="114"/>
      <c r="F90" s="114"/>
      <c r="G90" s="114"/>
      <c r="H90" s="114"/>
      <c r="I90" s="114"/>
      <c r="J90" s="114"/>
      <c r="K90" s="114"/>
    </row>
    <row r="91" ht="15.75" customHeight="1">
      <c r="A91" s="114"/>
      <c r="B91" s="114"/>
      <c r="C91" s="114"/>
      <c r="D91" s="114"/>
      <c r="E91" s="114"/>
      <c r="F91" s="114"/>
      <c r="G91" s="114"/>
      <c r="H91" s="114"/>
      <c r="I91" s="114"/>
      <c r="J91" s="114"/>
      <c r="K91" s="114"/>
    </row>
    <row r="92" ht="15.75" customHeight="1">
      <c r="A92" s="114"/>
      <c r="B92" s="114"/>
      <c r="C92" s="114"/>
      <c r="D92" s="114"/>
      <c r="E92" s="114"/>
      <c r="F92" s="114"/>
      <c r="G92" s="114"/>
      <c r="H92" s="114"/>
      <c r="I92" s="114"/>
      <c r="J92" s="114"/>
      <c r="K92" s="114"/>
    </row>
    <row r="93" ht="15.75" customHeight="1">
      <c r="A93" s="114"/>
      <c r="B93" s="114"/>
      <c r="C93" s="114"/>
      <c r="D93" s="114"/>
      <c r="E93" s="114"/>
      <c r="F93" s="114"/>
      <c r="G93" s="114"/>
      <c r="H93" s="114"/>
      <c r="I93" s="114"/>
      <c r="J93" s="114"/>
      <c r="K93" s="114"/>
    </row>
    <row r="94" ht="15.75" customHeight="1">
      <c r="A94" s="114"/>
      <c r="B94" s="114"/>
      <c r="C94" s="114"/>
      <c r="D94" s="114"/>
      <c r="E94" s="114"/>
      <c r="F94" s="114"/>
      <c r="G94" s="114"/>
      <c r="H94" s="114"/>
      <c r="I94" s="114"/>
      <c r="J94" s="114"/>
      <c r="K94" s="114"/>
    </row>
    <row r="95" ht="15.75" customHeight="1">
      <c r="A95" s="114"/>
      <c r="B95" s="114"/>
      <c r="C95" s="114"/>
      <c r="D95" s="114"/>
      <c r="E95" s="114"/>
      <c r="F95" s="114"/>
      <c r="G95" s="114"/>
      <c r="H95" s="114"/>
      <c r="I95" s="114"/>
      <c r="J95" s="114"/>
      <c r="K95" s="114"/>
    </row>
    <row r="96" ht="15.75" customHeight="1">
      <c r="A96" s="114"/>
      <c r="B96" s="114"/>
      <c r="C96" s="114"/>
      <c r="D96" s="114"/>
      <c r="E96" s="114"/>
      <c r="F96" s="114"/>
      <c r="G96" s="114"/>
      <c r="H96" s="114"/>
      <c r="I96" s="114"/>
      <c r="J96" s="114"/>
      <c r="K96" s="114"/>
    </row>
    <row r="97" ht="15.75" customHeight="1">
      <c r="A97" s="114"/>
      <c r="B97" s="114"/>
      <c r="C97" s="114"/>
      <c r="D97" s="114"/>
      <c r="E97" s="114"/>
      <c r="F97" s="114"/>
      <c r="G97" s="114"/>
      <c r="H97" s="114"/>
      <c r="I97" s="114"/>
      <c r="J97" s="114"/>
      <c r="K97" s="114"/>
    </row>
    <row r="98" ht="15.75" customHeight="1">
      <c r="A98" s="114"/>
      <c r="B98" s="114"/>
      <c r="C98" s="114"/>
      <c r="D98" s="114"/>
      <c r="E98" s="114"/>
      <c r="F98" s="114"/>
      <c r="G98" s="114"/>
      <c r="H98" s="114"/>
      <c r="I98" s="114"/>
      <c r="J98" s="114"/>
      <c r="K98" s="114"/>
    </row>
    <row r="99" ht="15.75" customHeight="1">
      <c r="A99" s="114"/>
      <c r="B99" s="114"/>
      <c r="C99" s="114"/>
      <c r="D99" s="114"/>
      <c r="E99" s="114"/>
      <c r="F99" s="114"/>
      <c r="G99" s="114"/>
      <c r="H99" s="114"/>
      <c r="I99" s="114"/>
      <c r="J99" s="114"/>
      <c r="K99" s="114"/>
    </row>
    <row r="100" ht="15.75" customHeight="1">
      <c r="A100" s="114"/>
      <c r="B100" s="114"/>
      <c r="C100" s="114"/>
      <c r="D100" s="114"/>
      <c r="E100" s="114"/>
      <c r="F100" s="114"/>
      <c r="G100" s="114"/>
      <c r="H100" s="114"/>
      <c r="I100" s="114"/>
      <c r="J100" s="114"/>
      <c r="K100" s="114"/>
    </row>
  </sheetData>
  <mergeCells count="30">
    <mergeCell ref="B3:C3"/>
    <mergeCell ref="C11:C12"/>
    <mergeCell ref="A13:A16"/>
    <mergeCell ref="A17:A24"/>
    <mergeCell ref="A25:C25"/>
    <mergeCell ref="A10:A12"/>
    <mergeCell ref="B10:B12"/>
    <mergeCell ref="D26:F26"/>
    <mergeCell ref="A26:C26"/>
    <mergeCell ref="A27:G27"/>
    <mergeCell ref="A28:B28"/>
    <mergeCell ref="D28:G28"/>
    <mergeCell ref="A29:B29"/>
    <mergeCell ref="D29:G30"/>
    <mergeCell ref="A30:B30"/>
    <mergeCell ref="A5:G5"/>
    <mergeCell ref="A6:G6"/>
    <mergeCell ref="A7:G7"/>
    <mergeCell ref="B9:G9"/>
    <mergeCell ref="C10:F10"/>
    <mergeCell ref="E11:E12"/>
    <mergeCell ref="D11:D12"/>
    <mergeCell ref="D25:F25"/>
    <mergeCell ref="B1:C1"/>
    <mergeCell ref="B2:C2"/>
    <mergeCell ref="E1:G1"/>
    <mergeCell ref="E2:G2"/>
    <mergeCell ref="E3:G3"/>
    <mergeCell ref="G10:G12"/>
    <mergeCell ref="F11:F12"/>
  </mergeCells>
  <printOptions/>
  <pageMargins bottom="0.75" footer="0.0" header="0.0" left="0.7" right="0.7" top="0.75"/>
  <pageSetup fitToHeight="0"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4.86"/>
    <col customWidth="1" min="2" max="2" width="30.29"/>
    <col customWidth="1" min="3" max="3" width="32.43"/>
    <col customWidth="1" min="4" max="4" width="28.14"/>
    <col customWidth="1" min="5" max="5" width="29.43"/>
    <col customWidth="1" min="6" max="6" width="32.71"/>
    <col customWidth="1" min="7" max="7" width="21.86"/>
    <col customWidth="1" min="8" max="8" width="14.14"/>
    <col customWidth="1" hidden="1" min="9" max="9" width="11.14"/>
    <col customWidth="1" min="10" max="11" width="11.14"/>
  </cols>
  <sheetData>
    <row r="1">
      <c r="A1" s="79" t="s">
        <v>2</v>
      </c>
      <c r="B1" s="63" t="str">
        <f>IF(ISBLANK('Synthèse'!B7),"",'Synthèse'!B7)</f>
        <v/>
      </c>
      <c r="C1" s="10"/>
      <c r="D1" s="49" t="s">
        <v>3</v>
      </c>
      <c r="E1" s="63" t="str">
        <f>IF(ISBLANK('Synthèse'!E7),"",'Synthèse'!E7)</f>
        <v/>
      </c>
      <c r="F1" s="64"/>
      <c r="G1" s="13"/>
      <c r="H1" s="114"/>
      <c r="I1" s="114"/>
      <c r="J1" s="114"/>
      <c r="K1" s="114"/>
    </row>
    <row r="2">
      <c r="A2" s="129" t="s">
        <v>4</v>
      </c>
      <c r="B2" s="66" t="str">
        <f>IF(ISBLANK('Synthèse'!B8),"",'Synthèse'!B8)</f>
        <v/>
      </c>
      <c r="C2" s="16"/>
      <c r="D2" s="73" t="s">
        <v>146</v>
      </c>
      <c r="E2" s="68"/>
      <c r="F2" s="69"/>
      <c r="G2" s="70"/>
      <c r="H2" s="114"/>
      <c r="I2" s="114"/>
      <c r="J2" s="114"/>
      <c r="K2" s="114"/>
    </row>
    <row r="3">
      <c r="A3" s="130" t="s">
        <v>5</v>
      </c>
      <c r="B3" s="72" t="str">
        <f>IF(ISBLANK('Synthèse'!B9),"",'Synthèse'!B9)</f>
        <v/>
      </c>
      <c r="C3" s="22"/>
      <c r="D3" s="73" t="s">
        <v>147</v>
      </c>
      <c r="E3" s="74"/>
      <c r="F3" s="75"/>
      <c r="G3" s="25"/>
      <c r="H3" s="114"/>
      <c r="I3" s="114"/>
      <c r="J3" s="114"/>
      <c r="K3" s="114"/>
    </row>
    <row r="4" ht="30.0" customHeight="1">
      <c r="A4" s="131"/>
      <c r="B4" s="114"/>
      <c r="C4" s="114"/>
      <c r="D4" s="114"/>
      <c r="E4" s="114"/>
      <c r="F4" s="114"/>
      <c r="G4" s="114"/>
      <c r="H4" s="114"/>
      <c r="I4" s="114"/>
      <c r="J4" s="114"/>
      <c r="K4" s="114"/>
    </row>
    <row r="5">
      <c r="A5" s="76" t="s">
        <v>25</v>
      </c>
      <c r="B5" s="64"/>
      <c r="C5" s="64"/>
      <c r="D5" s="64"/>
      <c r="E5" s="64"/>
      <c r="F5" s="64"/>
      <c r="G5" s="13"/>
      <c r="H5" s="114"/>
      <c r="I5" s="114"/>
      <c r="J5" s="114"/>
      <c r="K5" s="114"/>
    </row>
    <row r="6">
      <c r="A6" s="77" t="s">
        <v>26</v>
      </c>
      <c r="B6" s="69"/>
      <c r="C6" s="69"/>
      <c r="D6" s="69"/>
      <c r="E6" s="69"/>
      <c r="F6" s="69"/>
      <c r="G6" s="70"/>
      <c r="H6" s="114"/>
      <c r="I6" s="114"/>
      <c r="J6" s="114"/>
      <c r="K6" s="114"/>
    </row>
    <row r="7">
      <c r="A7" s="78" t="s">
        <v>148</v>
      </c>
      <c r="B7" s="75"/>
      <c r="C7" s="75"/>
      <c r="D7" s="75"/>
      <c r="E7" s="75"/>
      <c r="F7" s="75"/>
      <c r="G7" s="25"/>
      <c r="H7" s="114"/>
      <c r="I7" s="114"/>
      <c r="J7" s="114"/>
      <c r="K7" s="114"/>
    </row>
    <row r="8" ht="30.0" customHeight="1">
      <c r="A8" s="131"/>
      <c r="B8" s="114"/>
      <c r="C8" s="114"/>
      <c r="D8" s="114"/>
      <c r="E8" s="114"/>
      <c r="F8" s="114"/>
      <c r="G8" s="114"/>
      <c r="H8" s="114"/>
      <c r="I8" s="114"/>
      <c r="J8" s="114"/>
      <c r="K8" s="114"/>
    </row>
    <row r="9" ht="15.0" customHeight="1">
      <c r="A9" s="79"/>
      <c r="B9" s="80" t="s">
        <v>149</v>
      </c>
      <c r="C9" s="64"/>
      <c r="D9" s="64"/>
      <c r="E9" s="64"/>
      <c r="F9" s="64"/>
      <c r="G9" s="13"/>
      <c r="H9" s="114"/>
      <c r="I9" s="114"/>
      <c r="J9" s="114"/>
      <c r="K9" s="114"/>
    </row>
    <row r="10" ht="15.0" customHeight="1">
      <c r="A10" s="159" t="s">
        <v>29</v>
      </c>
      <c r="B10" s="83" t="s">
        <v>30</v>
      </c>
      <c r="C10" s="84" t="s">
        <v>31</v>
      </c>
      <c r="D10" s="69"/>
      <c r="E10" s="69"/>
      <c r="F10" s="16"/>
      <c r="G10" s="85" t="s">
        <v>32</v>
      </c>
      <c r="H10" s="114"/>
      <c r="I10" s="114"/>
      <c r="J10" s="114"/>
      <c r="K10" s="114"/>
    </row>
    <row r="11" ht="15.0" customHeight="1">
      <c r="A11" s="33"/>
      <c r="B11" s="36"/>
      <c r="C11" s="86" t="s">
        <v>150</v>
      </c>
      <c r="D11" s="86" t="s">
        <v>151</v>
      </c>
      <c r="E11" s="86" t="s">
        <v>152</v>
      </c>
      <c r="F11" s="87" t="s">
        <v>153</v>
      </c>
      <c r="G11" s="88"/>
      <c r="H11" s="114"/>
      <c r="I11" s="114"/>
      <c r="J11" s="114"/>
      <c r="K11" s="114"/>
    </row>
    <row r="12" ht="15.0" customHeight="1">
      <c r="A12" s="39"/>
      <c r="B12" s="42"/>
      <c r="C12" s="42"/>
      <c r="D12" s="42"/>
      <c r="E12" s="42"/>
      <c r="F12" s="42"/>
      <c r="G12" s="89"/>
      <c r="H12" s="114"/>
      <c r="I12" s="114"/>
      <c r="J12" s="114"/>
      <c r="K12" s="114"/>
    </row>
    <row r="13" ht="51.0" customHeight="1">
      <c r="A13" s="137" t="s">
        <v>37</v>
      </c>
      <c r="B13" s="138" t="s">
        <v>38</v>
      </c>
      <c r="C13" s="138" t="s">
        <v>154</v>
      </c>
      <c r="D13" s="138" t="s">
        <v>155</v>
      </c>
      <c r="E13" s="138" t="s">
        <v>156</v>
      </c>
      <c r="F13" s="138" t="s">
        <v>157</v>
      </c>
      <c r="G13" s="92"/>
      <c r="H13" s="93" t="str">
        <f>IF(I14&gt;1,"ATTENTION! TROP DE CROIX","")</f>
        <v/>
      </c>
      <c r="I13" s="93"/>
      <c r="J13" s="114"/>
      <c r="K13" s="114"/>
    </row>
    <row r="14" ht="15.0" customHeight="1">
      <c r="A14" s="33"/>
      <c r="B14" s="139" t="s">
        <v>158</v>
      </c>
      <c r="C14" s="17"/>
      <c r="D14" s="17"/>
      <c r="E14" s="17"/>
      <c r="F14" s="17"/>
      <c r="G14" s="96" t="str">
        <f>IF(ISBLANK(F14),IF(ISBLANK(E14),IF(ISBLANK(D14),IF(ISBLANK(C14),"X",0.1),0.35),0.7),1)*3</f>
        <v>#VALUE!</v>
      </c>
      <c r="H14" s="97"/>
      <c r="I14" s="97" t="str">
        <f>COUNTA(C14:F14)</f>
        <v>0</v>
      </c>
      <c r="J14" s="114"/>
      <c r="K14" s="114"/>
    </row>
    <row r="15" ht="30.75" customHeight="1">
      <c r="A15" s="33"/>
      <c r="B15" s="140" t="s">
        <v>44</v>
      </c>
      <c r="C15" s="140" t="s">
        <v>159</v>
      </c>
      <c r="D15" s="140" t="s">
        <v>160</v>
      </c>
      <c r="E15" s="140" t="s">
        <v>161</v>
      </c>
      <c r="F15" s="140" t="s">
        <v>162</v>
      </c>
      <c r="G15" s="100"/>
      <c r="H15" s="93" t="str">
        <f>IF(I16&gt;1,"ATTENTION! TROP DE CROIX","")</f>
        <v/>
      </c>
      <c r="I15" s="93"/>
      <c r="J15" s="114"/>
      <c r="K15" s="114"/>
    </row>
    <row r="16" ht="15.0" customHeight="1">
      <c r="A16" s="33"/>
      <c r="B16" s="139" t="s">
        <v>163</v>
      </c>
      <c r="C16" s="143"/>
      <c r="D16" s="143"/>
      <c r="E16" s="143"/>
      <c r="F16" s="143"/>
      <c r="G16" s="96" t="str">
        <f>IF(ISBLANK(F16),IF(ISBLANK(E16),IF(ISBLANK(D16),IF(ISBLANK(C16),"X",0.1),0.35),0.7),1)*2</f>
        <v>#VALUE!</v>
      </c>
      <c r="H16" s="97"/>
      <c r="I16" s="97" t="str">
        <f>COUNTA(C16:F16)</f>
        <v>0</v>
      </c>
      <c r="J16" s="114"/>
      <c r="K16" s="114"/>
    </row>
    <row r="17" ht="40.5" customHeight="1">
      <c r="A17" s="33"/>
      <c r="B17" s="140" t="s">
        <v>50</v>
      </c>
      <c r="C17" s="140" t="s">
        <v>164</v>
      </c>
      <c r="D17" s="140" t="s">
        <v>165</v>
      </c>
      <c r="E17" s="140" t="s">
        <v>166</v>
      </c>
      <c r="F17" s="140" t="s">
        <v>167</v>
      </c>
      <c r="G17" s="100"/>
      <c r="H17" s="93" t="str">
        <f>IF(I18&gt;1,"ATTENTION! TROP DE CROIX","")</f>
        <v/>
      </c>
      <c r="I17" s="93"/>
      <c r="J17" s="114"/>
      <c r="K17" s="114"/>
    </row>
    <row r="18" ht="15.0" customHeight="1">
      <c r="A18" s="39"/>
      <c r="B18" s="141" t="s">
        <v>80</v>
      </c>
      <c r="C18" s="142"/>
      <c r="D18" s="142"/>
      <c r="E18" s="142"/>
      <c r="F18" s="142"/>
      <c r="G18" s="104" t="str">
        <f>IF(ISBLANK(F18),IF(ISBLANK(E18),IF(ISBLANK(D18),IF(ISBLANK(C18),"X",0.1),0.35),0.7),1)*3</f>
        <v>#VALUE!</v>
      </c>
      <c r="H18" s="97"/>
      <c r="I18" s="97" t="str">
        <f>COUNTA(C18:F18)</f>
        <v>0</v>
      </c>
      <c r="J18" s="114"/>
      <c r="K18" s="114"/>
    </row>
    <row r="19" ht="77.25" customHeight="1">
      <c r="A19" s="137" t="s">
        <v>55</v>
      </c>
      <c r="B19" s="138" t="s">
        <v>56</v>
      </c>
      <c r="C19" s="138" t="s">
        <v>168</v>
      </c>
      <c r="D19" s="138" t="s">
        <v>169</v>
      </c>
      <c r="E19" s="138" t="s">
        <v>170</v>
      </c>
      <c r="F19" s="138" t="s">
        <v>171</v>
      </c>
      <c r="G19" s="92"/>
      <c r="H19" s="93" t="str">
        <f>IF(I20&gt;1,"ATTENTION! TROP DE CROIX","")</f>
        <v/>
      </c>
      <c r="I19" s="93"/>
      <c r="J19" s="114"/>
      <c r="K19" s="114"/>
    </row>
    <row r="20" ht="15.0" customHeight="1">
      <c r="A20" s="33"/>
      <c r="B20" s="139" t="s">
        <v>140</v>
      </c>
      <c r="C20" s="143"/>
      <c r="D20" s="143"/>
      <c r="E20" s="143"/>
      <c r="F20" s="143"/>
      <c r="G20" s="96" t="str">
        <f>IF(ISBLANK(F20),IF(ISBLANK(E20),IF(ISBLANK(D20),IF(ISBLANK(C20),"X",0.1),0.35),0.7),1)*7</f>
        <v>#VALUE!</v>
      </c>
      <c r="H20" s="97"/>
      <c r="I20" s="97" t="str">
        <f>COUNTA(C20:F20)</f>
        <v>0</v>
      </c>
      <c r="J20" s="114"/>
      <c r="K20" s="114"/>
    </row>
    <row r="21" ht="38.25" customHeight="1">
      <c r="A21" s="33"/>
      <c r="B21" s="140" t="s">
        <v>62</v>
      </c>
      <c r="C21" s="140" t="s">
        <v>172</v>
      </c>
      <c r="D21" s="140" t="s">
        <v>173</v>
      </c>
      <c r="E21" s="140" t="s">
        <v>174</v>
      </c>
      <c r="F21" s="140" t="s">
        <v>175</v>
      </c>
      <c r="G21" s="100"/>
      <c r="H21" s="93" t="str">
        <f>IF(I22&gt;1,"ATTENTION! TROP DE CROIX","")</f>
        <v/>
      </c>
      <c r="I21" s="93"/>
      <c r="J21" s="114"/>
      <c r="K21" s="114"/>
    </row>
    <row r="22" ht="15.0" customHeight="1">
      <c r="A22" s="33"/>
      <c r="B22" s="139" t="s">
        <v>176</v>
      </c>
      <c r="C22" s="17"/>
      <c r="D22" s="17"/>
      <c r="E22" s="17"/>
      <c r="F22" s="17"/>
      <c r="G22" s="96" t="str">
        <f>IF(ISBLANK(F22),IF(ISBLANK(E22),IF(ISBLANK(D22),IF(ISBLANK(C22),"X",0.1),0.35),0.7),1)*3.5</f>
        <v>#VALUE!</v>
      </c>
      <c r="H22" s="97"/>
      <c r="I22" s="97" t="str">
        <f>COUNTA(C22:F22)</f>
        <v>0</v>
      </c>
      <c r="J22" s="114"/>
      <c r="K22" s="114"/>
    </row>
    <row r="23" ht="36.0" customHeight="1">
      <c r="A23" s="33"/>
      <c r="B23" s="140" t="s">
        <v>68</v>
      </c>
      <c r="C23" s="140" t="s">
        <v>177</v>
      </c>
      <c r="D23" s="140" t="s">
        <v>178</v>
      </c>
      <c r="E23" s="140" t="s">
        <v>179</v>
      </c>
      <c r="F23" s="140" t="s">
        <v>180</v>
      </c>
      <c r="G23" s="100"/>
      <c r="H23" s="93" t="str">
        <f>IF(I24&gt;1,"ATTENTION! TROP DE CROIX","")</f>
        <v/>
      </c>
      <c r="I23" s="93"/>
      <c r="J23" s="114"/>
      <c r="K23" s="114"/>
    </row>
    <row r="24" ht="15.0" customHeight="1">
      <c r="A24" s="39"/>
      <c r="B24" s="141" t="s">
        <v>80</v>
      </c>
      <c r="C24" s="142"/>
      <c r="D24" s="142"/>
      <c r="E24" s="142"/>
      <c r="F24" s="142"/>
      <c r="G24" s="104" t="str">
        <f>IF(ISBLANK(F24),IF(ISBLANK(E24),IF(ISBLANK(D24),IF(ISBLANK(C24),"X",0.1),0.35),0.7),1)*3</f>
        <v>#VALUE!</v>
      </c>
      <c r="H24" s="97"/>
      <c r="I24" s="97" t="str">
        <f>COUNTA(C24:F24)</f>
        <v>0</v>
      </c>
      <c r="J24" s="114"/>
      <c r="K24" s="114"/>
    </row>
    <row r="25" ht="182.25" customHeight="1">
      <c r="A25" s="137" t="s">
        <v>181</v>
      </c>
      <c r="B25" s="138" t="s">
        <v>182</v>
      </c>
      <c r="C25" s="138" t="s">
        <v>183</v>
      </c>
      <c r="D25" s="138" t="s">
        <v>184</v>
      </c>
      <c r="E25" s="138" t="s">
        <v>185</v>
      </c>
      <c r="F25" s="138" t="s">
        <v>186</v>
      </c>
      <c r="G25" s="92"/>
      <c r="H25" s="93" t="str">
        <f>IF(I26&gt;1,"ATTENTION! TROP DE CROIX","")</f>
        <v/>
      </c>
      <c r="I25" s="93"/>
      <c r="J25" s="114"/>
      <c r="K25" s="114"/>
    </row>
    <row r="26" ht="15.0" customHeight="1">
      <c r="A26" s="33"/>
      <c r="B26" s="139" t="s">
        <v>187</v>
      </c>
      <c r="C26" s="17"/>
      <c r="D26" s="17"/>
      <c r="E26" s="17"/>
      <c r="F26" s="17"/>
      <c r="G26" s="96" t="str">
        <f>IF(ISBLANK(F26),IF(ISBLANK(E26),IF(ISBLANK(D26),IF(ISBLANK(C26),"X",0.1),0.35),0.7),1)*2.5</f>
        <v>#VALUE!</v>
      </c>
      <c r="H26" s="97"/>
      <c r="I26" s="97" t="str">
        <f>COUNTA(C26:F26)</f>
        <v>0</v>
      </c>
      <c r="J26" s="114"/>
      <c r="K26" s="114"/>
    </row>
    <row r="27" ht="56.25" customHeight="1">
      <c r="A27" s="33"/>
      <c r="B27" s="140" t="s">
        <v>188</v>
      </c>
      <c r="C27" s="140" t="s">
        <v>189</v>
      </c>
      <c r="D27" s="140" t="s">
        <v>190</v>
      </c>
      <c r="E27" s="140" t="s">
        <v>191</v>
      </c>
      <c r="F27" s="140" t="s">
        <v>192</v>
      </c>
      <c r="G27" s="100"/>
      <c r="H27" s="93" t="str">
        <f>IF(I28&gt;1,"ATTENTION! TROP DE CROIX","")</f>
        <v/>
      </c>
      <c r="I27" s="93"/>
      <c r="J27" s="114"/>
      <c r="K27" s="114"/>
    </row>
    <row r="28" ht="15.0" customHeight="1">
      <c r="A28" s="33"/>
      <c r="B28" s="139" t="s">
        <v>193</v>
      </c>
      <c r="C28" s="143"/>
      <c r="D28" s="143"/>
      <c r="E28" s="143"/>
      <c r="F28" s="143"/>
      <c r="G28" s="96" t="str">
        <f>IF(ISBLANK(F28),IF(ISBLANK(E28),IF(ISBLANK(D28),IF(ISBLANK(C28),"X",0.1),0.35),0.7),1)*1.5</f>
        <v>#VALUE!</v>
      </c>
      <c r="H28" s="97"/>
      <c r="I28" s="97" t="str">
        <f>COUNTA(C28:F28)</f>
        <v>0</v>
      </c>
      <c r="J28" s="114"/>
      <c r="K28" s="114"/>
    </row>
    <row r="29" ht="48.75" customHeight="1">
      <c r="A29" s="33"/>
      <c r="B29" s="140" t="s">
        <v>194</v>
      </c>
      <c r="C29" s="140" t="s">
        <v>195</v>
      </c>
      <c r="D29" s="140" t="s">
        <v>196</v>
      </c>
      <c r="E29" s="140" t="s">
        <v>197</v>
      </c>
      <c r="F29" s="140" t="s">
        <v>198</v>
      </c>
      <c r="G29" s="100"/>
      <c r="H29" s="93" t="str">
        <f>IF(I30&gt;1,"ATTENTION! TROP DE CROIX","")</f>
        <v/>
      </c>
      <c r="I29" s="93"/>
      <c r="J29" s="114"/>
      <c r="K29" s="114"/>
    </row>
    <row r="30" ht="15.0" customHeight="1">
      <c r="A30" s="39"/>
      <c r="B30" s="141" t="s">
        <v>199</v>
      </c>
      <c r="C30" s="142"/>
      <c r="D30" s="142"/>
      <c r="E30" s="142"/>
      <c r="F30" s="142"/>
      <c r="G30" s="104" t="str">
        <f>IF(ISBLANK(F30),IF(ISBLANK(E30),IF(ISBLANK(D30),IF(ISBLANK(C30),"X",0.1),0.35),0.7),1)*1</f>
        <v>#VALUE!</v>
      </c>
      <c r="H30" s="97"/>
      <c r="I30" s="97" t="str">
        <f>COUNTA(C30:F30)</f>
        <v>0</v>
      </c>
      <c r="J30" s="114"/>
      <c r="K30" s="114"/>
    </row>
    <row r="31" ht="100.5" customHeight="1">
      <c r="A31" s="137" t="s">
        <v>200</v>
      </c>
      <c r="B31" s="138" t="s">
        <v>201</v>
      </c>
      <c r="C31" s="138" t="s">
        <v>202</v>
      </c>
      <c r="D31" s="138" t="s">
        <v>203</v>
      </c>
      <c r="E31" s="138" t="s">
        <v>204</v>
      </c>
      <c r="F31" s="138" t="s">
        <v>205</v>
      </c>
      <c r="G31" s="92"/>
      <c r="H31" s="93" t="str">
        <f>IF(I32&gt;1,"ATTENTION! TROP DE CROIX","")</f>
        <v/>
      </c>
      <c r="I31" s="93"/>
      <c r="J31" s="114"/>
      <c r="K31" s="114"/>
    </row>
    <row r="32" ht="15.0" customHeight="1">
      <c r="A32" s="33"/>
      <c r="B32" s="139" t="s">
        <v>206</v>
      </c>
      <c r="C32" s="17"/>
      <c r="D32" s="17"/>
      <c r="E32" s="17"/>
      <c r="F32" s="17"/>
      <c r="G32" s="96" t="str">
        <f>IF(ISBLANK(F32),IF(ISBLANK(E32),IF(ISBLANK(D32),IF(ISBLANK(C32),"X",0.1),0.35),0.7),1)*2.5</f>
        <v>#VALUE!</v>
      </c>
      <c r="H32" s="97"/>
      <c r="I32" s="97" t="str">
        <f>COUNTA(C32:F32)</f>
        <v>0</v>
      </c>
      <c r="J32" s="114"/>
      <c r="K32" s="114"/>
    </row>
    <row r="33" ht="69.0" customHeight="1">
      <c r="A33" s="33"/>
      <c r="B33" s="140" t="s">
        <v>207</v>
      </c>
      <c r="C33" s="140" t="s">
        <v>208</v>
      </c>
      <c r="D33" s="140" t="s">
        <v>209</v>
      </c>
      <c r="E33" s="140" t="s">
        <v>210</v>
      </c>
      <c r="F33" s="140" t="s">
        <v>211</v>
      </c>
      <c r="G33" s="100"/>
      <c r="H33" s="93" t="str">
        <f>IF(I34&gt;1,"ATTENTION! TROP DE CROIX","")</f>
        <v/>
      </c>
      <c r="I33" s="93"/>
      <c r="J33" s="114"/>
      <c r="K33" s="114"/>
    </row>
    <row r="34" ht="15.0" customHeight="1">
      <c r="A34" s="33"/>
      <c r="B34" s="139" t="s">
        <v>212</v>
      </c>
      <c r="C34" s="143"/>
      <c r="D34" s="143"/>
      <c r="E34" s="143"/>
      <c r="F34" s="143"/>
      <c r="G34" s="96" t="str">
        <f>IF(ISBLANK(F34),IF(ISBLANK(E34),IF(ISBLANK(D34),IF(ISBLANK(C34),"X",0.1),0.35),0.7),1)*1.5</f>
        <v>#VALUE!</v>
      </c>
      <c r="H34" s="97"/>
      <c r="I34" s="97" t="str">
        <f>COUNTA(C34:F34)</f>
        <v>0</v>
      </c>
      <c r="J34" s="114"/>
      <c r="K34" s="114"/>
    </row>
    <row r="35" ht="63.0" customHeight="1">
      <c r="A35" s="33"/>
      <c r="B35" s="140" t="s">
        <v>213</v>
      </c>
      <c r="C35" s="140" t="s">
        <v>214</v>
      </c>
      <c r="D35" s="140" t="s">
        <v>215</v>
      </c>
      <c r="E35" s="140" t="s">
        <v>216</v>
      </c>
      <c r="F35" s="140" t="s">
        <v>217</v>
      </c>
      <c r="G35" s="100"/>
      <c r="H35" s="93" t="str">
        <f>IF(I36&gt;1,"ATTENTION! TROP DE CROIX","")</f>
        <v/>
      </c>
      <c r="I35" s="93"/>
      <c r="J35" s="114"/>
      <c r="K35" s="114"/>
    </row>
    <row r="36" ht="15.0" customHeight="1">
      <c r="A36" s="39"/>
      <c r="B36" s="141" t="s">
        <v>212</v>
      </c>
      <c r="C36" s="142"/>
      <c r="D36" s="142"/>
      <c r="E36" s="142"/>
      <c r="F36" s="142"/>
      <c r="G36" s="104" t="str">
        <f>IF(ISBLANK(F36),IF(ISBLANK(E36),IF(ISBLANK(D36),IF(ISBLANK(C36),"X",0.1),0.35),0.7),1)*1.5</f>
        <v>#VALUE!</v>
      </c>
      <c r="H36" s="97"/>
      <c r="I36" s="97" t="str">
        <f>COUNTA(C36:F36)</f>
        <v>0</v>
      </c>
      <c r="J36" s="114"/>
      <c r="K36" s="114"/>
    </row>
    <row r="37" ht="75.0" customHeight="1">
      <c r="A37" s="137" t="s">
        <v>218</v>
      </c>
      <c r="B37" s="138" t="s">
        <v>219</v>
      </c>
      <c r="C37" s="138" t="s">
        <v>220</v>
      </c>
      <c r="D37" s="138" t="s">
        <v>221</v>
      </c>
      <c r="E37" s="138" t="s">
        <v>222</v>
      </c>
      <c r="F37" s="138" t="s">
        <v>223</v>
      </c>
      <c r="G37" s="92"/>
      <c r="H37" s="93" t="str">
        <f>IF(I38&gt;1,"ATTENTION! TROP DE CROIX","")</f>
        <v/>
      </c>
      <c r="I37" s="93"/>
      <c r="J37" s="114"/>
      <c r="K37" s="114"/>
    </row>
    <row r="38" ht="15.0" customHeight="1">
      <c r="A38" s="39"/>
      <c r="B38" s="141" t="s">
        <v>224</v>
      </c>
      <c r="C38" s="23"/>
      <c r="D38" s="23"/>
      <c r="E38" s="23"/>
      <c r="F38" s="23"/>
      <c r="G38" s="104" t="str">
        <f>IF(ISBLANK(F38),IF(ISBLANK(E38),IF(ISBLANK(D38),IF(ISBLANK(C38),"X",0.1),0.35),0.7),1)*5.5</f>
        <v>#VALUE!</v>
      </c>
      <c r="H38" s="97"/>
      <c r="I38" s="97" t="str">
        <f>COUNTA(C38:F38)</f>
        <v>0</v>
      </c>
      <c r="J38" s="114"/>
      <c r="K38" s="114"/>
    </row>
    <row r="39" ht="84.0" customHeight="1">
      <c r="A39" s="137" t="s">
        <v>74</v>
      </c>
      <c r="B39" s="138" t="s">
        <v>75</v>
      </c>
      <c r="C39" s="138" t="s">
        <v>225</v>
      </c>
      <c r="D39" s="138" t="s">
        <v>226</v>
      </c>
      <c r="E39" s="138" t="s">
        <v>227</v>
      </c>
      <c r="F39" s="138" t="s">
        <v>228</v>
      </c>
      <c r="G39" s="92"/>
      <c r="H39" s="93" t="str">
        <f>IF(I40&gt;1,"ATTENTION! TROP DE CROIX","")</f>
        <v/>
      </c>
      <c r="I39" s="93"/>
      <c r="J39" s="114"/>
      <c r="K39" s="114"/>
    </row>
    <row r="40" ht="15.0" customHeight="1">
      <c r="A40" s="33"/>
      <c r="B40" s="139" t="s">
        <v>229</v>
      </c>
      <c r="C40" s="143"/>
      <c r="D40" s="143"/>
      <c r="E40" s="143"/>
      <c r="F40" s="143"/>
      <c r="G40" s="96" t="str">
        <f>IF(ISBLANK(F40),IF(ISBLANK(E40),IF(ISBLANK(D40),IF(ISBLANK(C40),"X",0.1),0.35),0.7),1)*1.5</f>
        <v>#VALUE!</v>
      </c>
      <c r="H40" s="97"/>
      <c r="I40" s="97" t="str">
        <f>COUNTA(C40:F40)</f>
        <v>0</v>
      </c>
      <c r="J40" s="114"/>
      <c r="K40" s="114"/>
    </row>
    <row r="41" ht="48.0" customHeight="1">
      <c r="A41" s="33"/>
      <c r="B41" s="140" t="s">
        <v>81</v>
      </c>
      <c r="C41" s="140" t="s">
        <v>230</v>
      </c>
      <c r="D41" s="140" t="s">
        <v>231</v>
      </c>
      <c r="E41" s="140" t="s">
        <v>232</v>
      </c>
      <c r="F41" s="140" t="s">
        <v>233</v>
      </c>
      <c r="G41" s="100"/>
      <c r="H41" s="93" t="str">
        <f>IF(I42&gt;1,"ATTENTION! TROP DE CROIX","")</f>
        <v/>
      </c>
      <c r="I41" s="93"/>
      <c r="J41" s="114"/>
      <c r="K41" s="114"/>
    </row>
    <row r="42" ht="15.0" customHeight="1">
      <c r="A42" s="33"/>
      <c r="B42" s="139" t="s">
        <v>234</v>
      </c>
      <c r="C42" s="143"/>
      <c r="D42" s="143"/>
      <c r="E42" s="143"/>
      <c r="F42" s="143"/>
      <c r="G42" s="96" t="str">
        <f>IF(ISBLANK(F42),IF(ISBLANK(E42),IF(ISBLANK(D42),IF(ISBLANK(C42),"X",0.1),0.35),0.7),1)*2.5</f>
        <v>#VALUE!</v>
      </c>
      <c r="H42" s="97"/>
      <c r="I42" s="97" t="str">
        <f>COUNTA(C42:F42)</f>
        <v>0</v>
      </c>
      <c r="J42" s="114"/>
      <c r="K42" s="114"/>
    </row>
    <row r="43" ht="46.5" customHeight="1">
      <c r="A43" s="33"/>
      <c r="B43" s="140" t="s">
        <v>86</v>
      </c>
      <c r="C43" s="160" t="s">
        <v>235</v>
      </c>
      <c r="D43" s="160" t="s">
        <v>236</v>
      </c>
      <c r="E43" s="160" t="s">
        <v>237</v>
      </c>
      <c r="F43" s="160" t="s">
        <v>238</v>
      </c>
      <c r="G43" s="106"/>
      <c r="H43" s="93" t="str">
        <f>IF(I44&gt;1,"ATTENTION! TROP DE CROIX","")</f>
        <v/>
      </c>
      <c r="I43" s="93"/>
      <c r="J43" s="114"/>
      <c r="K43" s="114"/>
    </row>
    <row r="44" ht="15.0" customHeight="1">
      <c r="A44" s="39"/>
      <c r="B44" s="141" t="s">
        <v>229</v>
      </c>
      <c r="C44" s="161"/>
      <c r="D44" s="161"/>
      <c r="E44" s="161"/>
      <c r="F44" s="161"/>
      <c r="G44" s="104" t="str">
        <f>IF(ISBLANK(F44),IF(ISBLANK(E44),IF(ISBLANK(D44),IF(ISBLANK(C44),"X",0.1),0.35),0.7),1)*1.5</f>
        <v>#VALUE!</v>
      </c>
      <c r="H44" s="97"/>
      <c r="I44" s="97" t="str">
        <f>COUNTA(C44:F44)</f>
        <v>0</v>
      </c>
      <c r="J44" s="114"/>
      <c r="K44" s="114"/>
    </row>
    <row r="45" ht="76.5" customHeight="1">
      <c r="A45" s="137" t="s">
        <v>239</v>
      </c>
      <c r="B45" s="138" t="s">
        <v>240</v>
      </c>
      <c r="C45" s="138" t="s">
        <v>241</v>
      </c>
      <c r="D45" s="138" t="s">
        <v>242</v>
      </c>
      <c r="E45" s="138" t="s">
        <v>243</v>
      </c>
      <c r="F45" s="138" t="s">
        <v>244</v>
      </c>
      <c r="G45" s="108"/>
      <c r="H45" s="93" t="str">
        <f>IF(I46&gt;1,"ATTENTION! TROP DE CROIX","")</f>
        <v/>
      </c>
      <c r="I45" s="93"/>
      <c r="J45" s="114"/>
      <c r="K45" s="114"/>
    </row>
    <row r="46" ht="15.0" customHeight="1">
      <c r="A46" s="39"/>
      <c r="B46" s="141" t="s">
        <v>116</v>
      </c>
      <c r="C46" s="142"/>
      <c r="D46" s="142"/>
      <c r="E46" s="142"/>
      <c r="F46" s="142"/>
      <c r="G46" s="104" t="str">
        <f>IF(ISBLANK(F46),IF(ISBLANK(E46),IF(ISBLANK(D46),IF(ISBLANK(C46),"X",0.1),0.35),0.7),1)*11</f>
        <v>#VALUE!</v>
      </c>
      <c r="H46" s="97"/>
      <c r="I46" s="97" t="str">
        <f>COUNTA(C46:F46)</f>
        <v>0</v>
      </c>
      <c r="J46" s="114"/>
      <c r="K46" s="114"/>
    </row>
    <row r="47" ht="15.0" customHeight="1">
      <c r="A47" s="162" t="s">
        <v>99</v>
      </c>
      <c r="B47" s="110"/>
      <c r="C47" s="111"/>
      <c r="D47" s="112" t="str">
        <f>IF(I47=17,SUM(G28+G26+G24+G22+G20+G18+G16+G14+G30+G32+G34+G36+G38+G40+G42+G44+G46),"Calcul impossible-Revoir le nb de positionnements")</f>
        <v>Calcul impossible-Revoir le nb de positionnements</v>
      </c>
      <c r="E47" s="110"/>
      <c r="F47" s="111"/>
      <c r="G47" s="163" t="s">
        <v>245</v>
      </c>
      <c r="H47" s="93" t="str">
        <f>IF(I48&gt;1,"ATTENTION! TROP DE CROIX","")</f>
        <v/>
      </c>
      <c r="I47" s="93" t="str">
        <f>SUM(I46,I44,I42,I40,I38,I36,I34,I32+I30+I28+I26+I24+I22+I20+I18+I16+I14)</f>
        <v>0</v>
      </c>
      <c r="J47" s="114"/>
      <c r="K47" s="114"/>
    </row>
    <row r="48" ht="15.0" customHeight="1">
      <c r="A48" s="164" t="s">
        <v>101</v>
      </c>
      <c r="B48" s="69"/>
      <c r="C48" s="16"/>
      <c r="D48" s="165"/>
      <c r="E48" s="69"/>
      <c r="F48" s="16"/>
      <c r="G48" s="166" t="s">
        <v>245</v>
      </c>
      <c r="H48" s="97"/>
      <c r="I48" s="97"/>
      <c r="J48" s="114"/>
      <c r="K48" s="114"/>
    </row>
    <row r="49" ht="15.0" customHeight="1">
      <c r="A49" s="167"/>
      <c r="B49" s="127"/>
      <c r="C49" s="127"/>
      <c r="D49" s="127"/>
      <c r="E49" s="127"/>
      <c r="F49" s="127"/>
      <c r="G49" s="127"/>
      <c r="H49" s="114"/>
      <c r="I49" s="97"/>
      <c r="J49" s="114"/>
      <c r="K49" s="114"/>
    </row>
    <row r="50" ht="45.0" customHeight="1">
      <c r="A50" s="119" t="s">
        <v>102</v>
      </c>
      <c r="B50" s="10"/>
      <c r="C50" s="168" t="s">
        <v>103</v>
      </c>
      <c r="D50" s="121" t="s">
        <v>104</v>
      </c>
      <c r="E50" s="64"/>
      <c r="F50" s="64"/>
      <c r="G50" s="13"/>
      <c r="H50" s="114"/>
      <c r="I50" s="114"/>
      <c r="J50" s="114"/>
      <c r="K50" s="114"/>
    </row>
    <row r="51" ht="45.0" customHeight="1">
      <c r="A51" s="154"/>
      <c r="B51" s="16"/>
      <c r="C51" s="155"/>
      <c r="D51" s="169"/>
      <c r="E51" s="124"/>
      <c r="F51" s="124"/>
      <c r="G51" s="125"/>
      <c r="H51" s="114"/>
      <c r="I51" s="114"/>
      <c r="J51" s="114"/>
      <c r="K51" s="114"/>
    </row>
    <row r="52" ht="45.0" customHeight="1">
      <c r="A52" s="157"/>
      <c r="B52" s="22"/>
      <c r="C52" s="158"/>
      <c r="D52" s="40"/>
      <c r="E52" s="127"/>
      <c r="F52" s="127"/>
      <c r="G52" s="128"/>
      <c r="H52" s="114"/>
      <c r="I52" s="114"/>
      <c r="J52" s="114"/>
      <c r="K52" s="114"/>
    </row>
    <row r="53" ht="15.75" customHeight="1">
      <c r="A53" s="81"/>
      <c r="B53" s="114"/>
      <c r="C53" s="114"/>
      <c r="D53" s="114"/>
      <c r="E53" s="114"/>
      <c r="F53" s="114"/>
      <c r="G53" s="114"/>
      <c r="H53" s="114"/>
      <c r="I53" s="114"/>
      <c r="J53" s="114"/>
      <c r="K53" s="114"/>
    </row>
    <row r="54" ht="15.75" customHeight="1">
      <c r="A54" s="114"/>
      <c r="B54" s="114"/>
      <c r="C54" s="114"/>
      <c r="D54" s="114"/>
      <c r="E54" s="114"/>
      <c r="F54" s="114"/>
      <c r="G54" s="114"/>
      <c r="H54" s="114"/>
      <c r="I54" s="114"/>
      <c r="J54" s="114"/>
      <c r="K54" s="114"/>
    </row>
    <row r="55" ht="15.75" customHeight="1">
      <c r="A55" s="114"/>
      <c r="B55" s="114"/>
      <c r="C55" s="114"/>
      <c r="D55" s="114"/>
      <c r="E55" s="114"/>
      <c r="F55" s="114"/>
      <c r="G55" s="114"/>
      <c r="H55" s="114"/>
      <c r="I55" s="114"/>
      <c r="J55" s="114"/>
      <c r="K55" s="114"/>
    </row>
    <row r="56" ht="15.75" customHeight="1">
      <c r="A56" s="114"/>
      <c r="B56" s="114"/>
      <c r="C56" s="114"/>
      <c r="D56" s="114"/>
      <c r="E56" s="114"/>
      <c r="F56" s="114"/>
      <c r="G56" s="114"/>
      <c r="H56" s="114"/>
      <c r="I56" s="114"/>
      <c r="J56" s="114"/>
      <c r="K56" s="114"/>
    </row>
    <row r="57" ht="15.75" customHeight="1">
      <c r="A57" s="114"/>
      <c r="B57" s="114"/>
      <c r="C57" s="114"/>
      <c r="D57" s="114"/>
      <c r="E57" s="114"/>
      <c r="F57" s="114"/>
      <c r="G57" s="114"/>
      <c r="H57" s="114"/>
      <c r="I57" s="114"/>
      <c r="J57" s="114"/>
      <c r="K57" s="114"/>
    </row>
    <row r="58" ht="15.75" customHeight="1">
      <c r="A58" s="114"/>
      <c r="B58" s="114"/>
      <c r="C58" s="114"/>
      <c r="D58" s="114"/>
      <c r="E58" s="114"/>
      <c r="F58" s="114"/>
      <c r="G58" s="114"/>
      <c r="H58" s="114"/>
      <c r="I58" s="114"/>
      <c r="J58" s="114"/>
      <c r="K58" s="114"/>
    </row>
    <row r="59" ht="15.75" customHeight="1">
      <c r="A59" s="114"/>
      <c r="B59" s="114"/>
      <c r="C59" s="114"/>
      <c r="D59" s="114"/>
      <c r="E59" s="114"/>
      <c r="F59" s="114"/>
      <c r="G59" s="114"/>
      <c r="H59" s="114"/>
      <c r="I59" s="114"/>
      <c r="J59" s="114"/>
      <c r="K59" s="114"/>
    </row>
    <row r="60" ht="15.75" customHeight="1">
      <c r="A60" s="114"/>
      <c r="B60" s="114"/>
      <c r="C60" s="114"/>
      <c r="D60" s="114"/>
      <c r="E60" s="114"/>
      <c r="F60" s="114"/>
      <c r="G60" s="114"/>
      <c r="H60" s="114"/>
      <c r="I60" s="114"/>
      <c r="J60" s="114"/>
      <c r="K60" s="114"/>
    </row>
    <row r="61" ht="15.75" customHeight="1">
      <c r="A61" s="114"/>
      <c r="B61" s="114"/>
      <c r="C61" s="114"/>
      <c r="D61" s="114"/>
      <c r="E61" s="114"/>
      <c r="F61" s="114"/>
      <c r="G61" s="114"/>
      <c r="H61" s="114"/>
      <c r="I61" s="114"/>
      <c r="J61" s="114"/>
      <c r="K61" s="114"/>
    </row>
    <row r="62" ht="15.75" customHeight="1">
      <c r="A62" s="114"/>
      <c r="B62" s="114"/>
      <c r="C62" s="114"/>
      <c r="D62" s="114"/>
      <c r="E62" s="114"/>
      <c r="F62" s="114"/>
      <c r="G62" s="114"/>
      <c r="H62" s="114"/>
      <c r="I62" s="114"/>
      <c r="J62" s="114"/>
      <c r="K62" s="114"/>
    </row>
    <row r="63" ht="15.75" customHeight="1">
      <c r="A63" s="114"/>
      <c r="B63" s="114"/>
      <c r="C63" s="114"/>
      <c r="D63" s="114"/>
      <c r="E63" s="114"/>
      <c r="F63" s="114"/>
      <c r="G63" s="114"/>
      <c r="H63" s="114"/>
      <c r="I63" s="114"/>
      <c r="J63" s="114"/>
      <c r="K63" s="114"/>
    </row>
    <row r="64" ht="15.75" customHeight="1">
      <c r="A64" s="114"/>
      <c r="B64" s="114"/>
      <c r="C64" s="114"/>
      <c r="D64" s="114"/>
      <c r="E64" s="114"/>
      <c r="F64" s="114"/>
      <c r="G64" s="114"/>
      <c r="H64" s="114"/>
      <c r="I64" s="114"/>
      <c r="J64" s="114"/>
      <c r="K64" s="114"/>
    </row>
    <row r="65" ht="15.75" customHeight="1">
      <c r="A65" s="114"/>
      <c r="B65" s="114"/>
      <c r="C65" s="114"/>
      <c r="D65" s="114"/>
      <c r="E65" s="114"/>
      <c r="F65" s="114"/>
      <c r="G65" s="114"/>
      <c r="H65" s="114"/>
      <c r="I65" s="114"/>
      <c r="J65" s="114"/>
      <c r="K65" s="114"/>
    </row>
    <row r="66" ht="15.75" customHeight="1">
      <c r="A66" s="114"/>
      <c r="B66" s="114"/>
      <c r="C66" s="114"/>
      <c r="D66" s="114"/>
      <c r="E66" s="114"/>
      <c r="F66" s="114"/>
      <c r="G66" s="114"/>
      <c r="H66" s="114"/>
      <c r="I66" s="114"/>
      <c r="J66" s="114"/>
      <c r="K66" s="114"/>
    </row>
    <row r="67" ht="15.75" customHeight="1">
      <c r="A67" s="114"/>
      <c r="B67" s="114"/>
      <c r="C67" s="114"/>
      <c r="D67" s="114"/>
      <c r="E67" s="114"/>
      <c r="F67" s="114"/>
      <c r="G67" s="114"/>
      <c r="H67" s="114"/>
      <c r="I67" s="114"/>
      <c r="J67" s="114"/>
      <c r="K67" s="114"/>
    </row>
    <row r="68" ht="15.75" customHeight="1">
      <c r="A68" s="114"/>
      <c r="B68" s="114"/>
      <c r="C68" s="114"/>
      <c r="D68" s="114"/>
      <c r="E68" s="114"/>
      <c r="F68" s="114"/>
      <c r="G68" s="114"/>
      <c r="H68" s="114"/>
      <c r="I68" s="114"/>
      <c r="J68" s="114"/>
      <c r="K68" s="114"/>
    </row>
    <row r="69" ht="15.75" customHeight="1">
      <c r="A69" s="114"/>
      <c r="B69" s="114"/>
      <c r="C69" s="114"/>
      <c r="D69" s="114"/>
      <c r="E69" s="114"/>
      <c r="F69" s="114"/>
      <c r="G69" s="114"/>
      <c r="H69" s="114"/>
      <c r="I69" s="114"/>
      <c r="J69" s="114"/>
      <c r="K69" s="114"/>
    </row>
    <row r="70" ht="15.75" customHeight="1">
      <c r="A70" s="114"/>
      <c r="B70" s="114"/>
      <c r="C70" s="114"/>
      <c r="D70" s="114"/>
      <c r="E70" s="114"/>
      <c r="F70" s="114"/>
      <c r="G70" s="114"/>
      <c r="H70" s="114"/>
      <c r="I70" s="114"/>
      <c r="J70" s="114"/>
      <c r="K70" s="114"/>
    </row>
    <row r="71" ht="15.75" customHeight="1">
      <c r="A71" s="114"/>
      <c r="B71" s="114"/>
      <c r="C71" s="114"/>
      <c r="D71" s="114"/>
      <c r="E71" s="114"/>
      <c r="F71" s="114"/>
      <c r="G71" s="114"/>
      <c r="H71" s="114"/>
      <c r="I71" s="114"/>
      <c r="J71" s="114"/>
      <c r="K71" s="114"/>
    </row>
    <row r="72" ht="15.75" customHeight="1">
      <c r="A72" s="114"/>
      <c r="B72" s="114"/>
      <c r="C72" s="114"/>
      <c r="D72" s="114"/>
      <c r="E72" s="114"/>
      <c r="F72" s="114"/>
      <c r="G72" s="114"/>
      <c r="H72" s="114"/>
      <c r="I72" s="114"/>
      <c r="J72" s="114"/>
      <c r="K72" s="114"/>
    </row>
    <row r="73" ht="15.75" customHeight="1">
      <c r="A73" s="114"/>
      <c r="B73" s="114"/>
      <c r="C73" s="114"/>
      <c r="D73" s="114"/>
      <c r="E73" s="114"/>
      <c r="F73" s="114"/>
      <c r="G73" s="114"/>
      <c r="H73" s="114"/>
      <c r="I73" s="114"/>
      <c r="J73" s="114"/>
      <c r="K73" s="114"/>
    </row>
    <row r="74" ht="15.75" customHeight="1">
      <c r="A74" s="114"/>
      <c r="B74" s="114"/>
      <c r="C74" s="114"/>
      <c r="D74" s="114"/>
      <c r="E74" s="114"/>
      <c r="F74" s="114"/>
      <c r="G74" s="114"/>
      <c r="H74" s="114"/>
      <c r="I74" s="114"/>
      <c r="J74" s="114"/>
      <c r="K74" s="114"/>
    </row>
    <row r="75" ht="15.75" customHeight="1">
      <c r="A75" s="114"/>
      <c r="B75" s="114"/>
      <c r="C75" s="114"/>
      <c r="D75" s="114"/>
      <c r="E75" s="114"/>
      <c r="F75" s="114"/>
      <c r="G75" s="114"/>
      <c r="H75" s="114"/>
      <c r="I75" s="114"/>
      <c r="J75" s="114"/>
      <c r="K75" s="114"/>
    </row>
    <row r="76" ht="15.75" customHeight="1">
      <c r="A76" s="114"/>
      <c r="B76" s="114"/>
      <c r="C76" s="114"/>
      <c r="D76" s="114"/>
      <c r="E76" s="114"/>
      <c r="F76" s="114"/>
      <c r="G76" s="114"/>
      <c r="H76" s="114"/>
      <c r="I76" s="114"/>
      <c r="J76" s="114"/>
      <c r="K76" s="114"/>
    </row>
    <row r="77" ht="15.75" customHeight="1">
      <c r="A77" s="114"/>
      <c r="B77" s="114"/>
      <c r="C77" s="114"/>
      <c r="D77" s="114"/>
      <c r="E77" s="114"/>
      <c r="F77" s="114"/>
      <c r="G77" s="114"/>
      <c r="H77" s="114"/>
      <c r="I77" s="114"/>
      <c r="J77" s="114"/>
      <c r="K77" s="114"/>
    </row>
    <row r="78" ht="15.75" customHeight="1">
      <c r="A78" s="114"/>
      <c r="B78" s="114"/>
      <c r="C78" s="114"/>
      <c r="D78" s="114"/>
      <c r="E78" s="114"/>
      <c r="F78" s="114"/>
      <c r="G78" s="114"/>
      <c r="H78" s="114"/>
      <c r="I78" s="114"/>
      <c r="J78" s="114"/>
      <c r="K78" s="114"/>
    </row>
    <row r="79" ht="15.75" customHeight="1">
      <c r="A79" s="114"/>
      <c r="B79" s="114"/>
      <c r="C79" s="114"/>
      <c r="D79" s="114"/>
      <c r="E79" s="114"/>
      <c r="F79" s="114"/>
      <c r="G79" s="114"/>
      <c r="H79" s="114"/>
      <c r="I79" s="114"/>
      <c r="J79" s="114"/>
      <c r="K79" s="114"/>
    </row>
    <row r="80" ht="15.75" customHeight="1">
      <c r="A80" s="114"/>
      <c r="B80" s="114"/>
      <c r="C80" s="114"/>
      <c r="D80" s="114"/>
      <c r="E80" s="114"/>
      <c r="F80" s="114"/>
      <c r="G80" s="114"/>
      <c r="H80" s="114"/>
      <c r="I80" s="114"/>
      <c r="J80" s="114"/>
      <c r="K80" s="114"/>
    </row>
    <row r="81" ht="15.75" customHeight="1">
      <c r="A81" s="114"/>
      <c r="B81" s="114"/>
      <c r="C81" s="114"/>
      <c r="D81" s="114"/>
      <c r="E81" s="114"/>
      <c r="F81" s="114"/>
      <c r="G81" s="114"/>
      <c r="H81" s="114"/>
      <c r="I81" s="114"/>
      <c r="J81" s="114"/>
      <c r="K81" s="114"/>
    </row>
    <row r="82" ht="15.75" customHeight="1">
      <c r="A82" s="114"/>
      <c r="B82" s="114"/>
      <c r="C82" s="114"/>
      <c r="D82" s="114"/>
      <c r="E82" s="114"/>
      <c r="F82" s="114"/>
      <c r="G82" s="114"/>
      <c r="H82" s="114"/>
      <c r="I82" s="114"/>
      <c r="J82" s="114"/>
      <c r="K82" s="114"/>
    </row>
    <row r="83" ht="15.75" customHeight="1">
      <c r="A83" s="114"/>
      <c r="B83" s="114"/>
      <c r="C83" s="114"/>
      <c r="D83" s="114"/>
      <c r="E83" s="114"/>
      <c r="F83" s="114"/>
      <c r="G83" s="114"/>
      <c r="H83" s="114"/>
      <c r="I83" s="114"/>
      <c r="J83" s="114"/>
      <c r="K83" s="114"/>
    </row>
    <row r="84" ht="15.75" customHeight="1">
      <c r="A84" s="114"/>
      <c r="B84" s="114"/>
      <c r="C84" s="114"/>
      <c r="D84" s="114"/>
      <c r="E84" s="114"/>
      <c r="F84" s="114"/>
      <c r="G84" s="114"/>
      <c r="H84" s="114"/>
      <c r="I84" s="114"/>
      <c r="J84" s="114"/>
      <c r="K84" s="114"/>
    </row>
    <row r="85" ht="15.75" customHeight="1">
      <c r="A85" s="114"/>
      <c r="B85" s="114"/>
      <c r="C85" s="114"/>
      <c r="D85" s="114"/>
      <c r="E85" s="114"/>
      <c r="F85" s="114"/>
      <c r="G85" s="114"/>
      <c r="H85" s="114"/>
      <c r="I85" s="114"/>
      <c r="J85" s="114"/>
      <c r="K85" s="114"/>
    </row>
    <row r="86" ht="15.75" customHeight="1">
      <c r="A86" s="114"/>
      <c r="B86" s="114"/>
      <c r="C86" s="114"/>
      <c r="D86" s="114"/>
      <c r="E86" s="114"/>
      <c r="F86" s="114"/>
      <c r="G86" s="114"/>
      <c r="H86" s="114"/>
      <c r="I86" s="114"/>
      <c r="J86" s="114"/>
      <c r="K86" s="114"/>
    </row>
    <row r="87" ht="15.75" customHeight="1">
      <c r="A87" s="114"/>
      <c r="B87" s="114"/>
      <c r="C87" s="114"/>
      <c r="D87" s="114"/>
      <c r="E87" s="114"/>
      <c r="F87" s="114"/>
      <c r="G87" s="114"/>
      <c r="H87" s="114"/>
      <c r="I87" s="114"/>
      <c r="J87" s="114"/>
      <c r="K87" s="114"/>
    </row>
    <row r="88" ht="15.75" customHeight="1">
      <c r="A88" s="114"/>
      <c r="B88" s="114"/>
      <c r="C88" s="114"/>
      <c r="D88" s="114"/>
      <c r="E88" s="114"/>
      <c r="F88" s="114"/>
      <c r="G88" s="114"/>
      <c r="H88" s="114"/>
      <c r="I88" s="114"/>
      <c r="J88" s="114"/>
      <c r="K88" s="114"/>
    </row>
    <row r="89" ht="15.75" customHeight="1">
      <c r="A89" s="114"/>
      <c r="B89" s="114"/>
      <c r="C89" s="114"/>
      <c r="D89" s="114"/>
      <c r="E89" s="114"/>
      <c r="F89" s="114"/>
      <c r="G89" s="114"/>
      <c r="H89" s="114"/>
      <c r="I89" s="114"/>
      <c r="J89" s="114"/>
      <c r="K89" s="114"/>
    </row>
    <row r="90" ht="15.75" customHeight="1">
      <c r="A90" s="114"/>
      <c r="B90" s="114"/>
      <c r="C90" s="114"/>
      <c r="D90" s="114"/>
      <c r="E90" s="114"/>
      <c r="F90" s="114"/>
      <c r="G90" s="114"/>
      <c r="H90" s="114"/>
      <c r="I90" s="114"/>
      <c r="J90" s="114"/>
      <c r="K90" s="114"/>
    </row>
    <row r="91" ht="15.75" customHeight="1">
      <c r="A91" s="114"/>
      <c r="B91" s="114"/>
      <c r="C91" s="114"/>
      <c r="D91" s="114"/>
      <c r="E91" s="114"/>
      <c r="F91" s="114"/>
      <c r="G91" s="114"/>
      <c r="H91" s="114"/>
      <c r="I91" s="114"/>
      <c r="J91" s="114"/>
      <c r="K91" s="114"/>
    </row>
    <row r="92" ht="15.75" customHeight="1">
      <c r="A92" s="114"/>
      <c r="B92" s="114"/>
      <c r="C92" s="114"/>
      <c r="D92" s="114"/>
      <c r="E92" s="114"/>
      <c r="F92" s="114"/>
      <c r="G92" s="114"/>
      <c r="H92" s="114"/>
      <c r="I92" s="114"/>
      <c r="J92" s="114"/>
      <c r="K92" s="114"/>
    </row>
    <row r="93" ht="15.75" customHeight="1">
      <c r="A93" s="114"/>
      <c r="B93" s="114"/>
      <c r="C93" s="114"/>
      <c r="D93" s="114"/>
      <c r="E93" s="114"/>
      <c r="F93" s="114"/>
      <c r="G93" s="114"/>
      <c r="H93" s="114"/>
      <c r="I93" s="114"/>
      <c r="J93" s="114"/>
      <c r="K93" s="114"/>
    </row>
    <row r="94" ht="15.75" customHeight="1">
      <c r="A94" s="114"/>
      <c r="B94" s="114"/>
      <c r="C94" s="114"/>
      <c r="D94" s="114"/>
      <c r="E94" s="114"/>
      <c r="F94" s="114"/>
      <c r="G94" s="114"/>
      <c r="H94" s="114"/>
      <c r="I94" s="114"/>
      <c r="J94" s="114"/>
      <c r="K94" s="114"/>
    </row>
    <row r="95" ht="15.75" customHeight="1">
      <c r="A95" s="114"/>
      <c r="B95" s="114"/>
      <c r="C95" s="114"/>
      <c r="D95" s="114"/>
      <c r="E95" s="114"/>
      <c r="F95" s="114"/>
      <c r="G95" s="114"/>
      <c r="H95" s="114"/>
      <c r="I95" s="114"/>
      <c r="J95" s="114"/>
      <c r="K95" s="114"/>
    </row>
    <row r="96" ht="15.75" customHeight="1">
      <c r="A96" s="114"/>
      <c r="B96" s="114"/>
      <c r="C96" s="114"/>
      <c r="D96" s="114"/>
      <c r="E96" s="114"/>
      <c r="F96" s="114"/>
      <c r="G96" s="114"/>
      <c r="H96" s="114"/>
      <c r="I96" s="114"/>
      <c r="J96" s="114"/>
      <c r="K96" s="114"/>
    </row>
    <row r="97" ht="15.75" customHeight="1">
      <c r="A97" s="114"/>
      <c r="B97" s="114"/>
      <c r="C97" s="114"/>
      <c r="D97" s="114"/>
      <c r="E97" s="114"/>
      <c r="F97" s="114"/>
      <c r="G97" s="114"/>
      <c r="H97" s="114"/>
      <c r="I97" s="114"/>
      <c r="J97" s="114"/>
      <c r="K97" s="114"/>
    </row>
    <row r="98" ht="15.75" customHeight="1">
      <c r="A98" s="114"/>
      <c r="B98" s="114"/>
      <c r="C98" s="114"/>
      <c r="D98" s="114"/>
      <c r="E98" s="114"/>
      <c r="F98" s="114"/>
      <c r="G98" s="114"/>
      <c r="H98" s="114"/>
      <c r="I98" s="114"/>
      <c r="J98" s="114"/>
      <c r="K98" s="114"/>
    </row>
    <row r="99" ht="15.75" customHeight="1">
      <c r="A99" s="114"/>
      <c r="B99" s="114"/>
      <c r="C99" s="114"/>
      <c r="D99" s="114"/>
      <c r="E99" s="114"/>
      <c r="F99" s="114"/>
      <c r="G99" s="114"/>
      <c r="H99" s="114"/>
      <c r="I99" s="114"/>
      <c r="J99" s="114"/>
      <c r="K99" s="114"/>
    </row>
    <row r="100" ht="15.75" customHeight="1">
      <c r="A100" s="114"/>
      <c r="B100" s="114"/>
      <c r="C100" s="114"/>
      <c r="D100" s="114"/>
      <c r="E100" s="114"/>
      <c r="F100" s="114"/>
      <c r="G100" s="114"/>
      <c r="H100" s="114"/>
      <c r="I100" s="114"/>
      <c r="J100" s="114"/>
      <c r="K100" s="114"/>
    </row>
  </sheetData>
  <mergeCells count="35">
    <mergeCell ref="A50:B50"/>
    <mergeCell ref="A19:A24"/>
    <mergeCell ref="A25:A30"/>
    <mergeCell ref="A37:A38"/>
    <mergeCell ref="A31:A36"/>
    <mergeCell ref="D47:F47"/>
    <mergeCell ref="D48:F48"/>
    <mergeCell ref="A49:G49"/>
    <mergeCell ref="D50:G50"/>
    <mergeCell ref="A5:G5"/>
    <mergeCell ref="A6:G6"/>
    <mergeCell ref="A7:G7"/>
    <mergeCell ref="F11:F12"/>
    <mergeCell ref="G10:G12"/>
    <mergeCell ref="A47:C47"/>
    <mergeCell ref="A48:C48"/>
    <mergeCell ref="C11:C12"/>
    <mergeCell ref="B1:C1"/>
    <mergeCell ref="B2:C2"/>
    <mergeCell ref="B3:C3"/>
    <mergeCell ref="B10:B12"/>
    <mergeCell ref="E1:G1"/>
    <mergeCell ref="E2:G2"/>
    <mergeCell ref="E3:G3"/>
    <mergeCell ref="B9:G9"/>
    <mergeCell ref="C10:F10"/>
    <mergeCell ref="E11:E12"/>
    <mergeCell ref="D11:D12"/>
    <mergeCell ref="A51:B51"/>
    <mergeCell ref="D51:G52"/>
    <mergeCell ref="A52:B52"/>
    <mergeCell ref="A10:A12"/>
    <mergeCell ref="A13:A18"/>
    <mergeCell ref="A39:A44"/>
    <mergeCell ref="A45:A46"/>
  </mergeCell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4.86"/>
    <col customWidth="1" min="2" max="2" width="30.29"/>
    <col customWidth="1" min="3" max="3" width="32.43"/>
    <col customWidth="1" min="4" max="4" width="28.14"/>
    <col customWidth="1" min="5" max="5" width="29.43"/>
    <col customWidth="1" min="6" max="6" width="32.71"/>
    <col customWidth="1" min="7" max="7" width="21.86"/>
    <col customWidth="1" min="8" max="8" width="27.0"/>
    <col customWidth="1" hidden="1" min="9" max="9" width="11.14"/>
    <col customWidth="1" min="10" max="11" width="11.14"/>
  </cols>
  <sheetData>
    <row r="1">
      <c r="A1" s="79" t="s">
        <v>2</v>
      </c>
      <c r="B1" s="63" t="str">
        <f>IF(ISBLANK('Synthèse'!B7),"",'Synthèse'!B7)</f>
        <v/>
      </c>
      <c r="C1" s="10"/>
      <c r="D1" s="49" t="s">
        <v>3</v>
      </c>
      <c r="E1" s="63" t="str">
        <f>IF(ISBLANK('Synthèse'!E7),"",'Synthèse'!E7)</f>
        <v/>
      </c>
      <c r="F1" s="64"/>
      <c r="G1" s="13"/>
      <c r="H1" s="114"/>
      <c r="I1" s="114"/>
      <c r="J1" s="114"/>
      <c r="K1" s="114"/>
    </row>
    <row r="2">
      <c r="A2" s="129" t="s">
        <v>4</v>
      </c>
      <c r="B2" s="66" t="str">
        <f>IF(ISBLANK('Synthèse'!B8),"",'Synthèse'!B8)</f>
        <v/>
      </c>
      <c r="C2" s="16"/>
      <c r="D2" s="67" t="s">
        <v>246</v>
      </c>
      <c r="E2" s="68"/>
      <c r="F2" s="69"/>
      <c r="G2" s="70"/>
      <c r="H2" s="114"/>
      <c r="I2" s="114"/>
      <c r="J2" s="114"/>
      <c r="K2" s="114"/>
    </row>
    <row r="3">
      <c r="A3" s="130" t="s">
        <v>5</v>
      </c>
      <c r="B3" s="72" t="str">
        <f>IF(ISBLANK('Synthèse'!B9),"",'Synthèse'!B9)</f>
        <v/>
      </c>
      <c r="C3" s="22"/>
      <c r="D3" s="73" t="s">
        <v>147</v>
      </c>
      <c r="E3" s="170"/>
      <c r="F3" s="75"/>
      <c r="G3" s="25"/>
      <c r="H3" s="114"/>
      <c r="I3" s="114"/>
      <c r="J3" s="114"/>
      <c r="K3" s="114"/>
    </row>
    <row r="4" ht="30.0" customHeight="1">
      <c r="A4" s="81"/>
      <c r="B4" s="171"/>
      <c r="C4" s="171"/>
      <c r="D4" s="81"/>
      <c r="E4" s="172"/>
      <c r="F4" s="172"/>
      <c r="G4" s="172"/>
      <c r="H4" s="114"/>
      <c r="I4" s="114"/>
      <c r="J4" s="114"/>
      <c r="K4" s="114"/>
    </row>
    <row r="5">
      <c r="A5" s="76" t="s">
        <v>25</v>
      </c>
      <c r="B5" s="64"/>
      <c r="C5" s="64"/>
      <c r="D5" s="64"/>
      <c r="E5" s="64"/>
      <c r="F5" s="64"/>
      <c r="G5" s="13"/>
      <c r="H5" s="114"/>
      <c r="I5" s="114"/>
      <c r="J5" s="114"/>
      <c r="K5" s="114"/>
    </row>
    <row r="6">
      <c r="A6" s="77" t="s">
        <v>26</v>
      </c>
      <c r="B6" s="69"/>
      <c r="C6" s="69"/>
      <c r="D6" s="69"/>
      <c r="E6" s="69"/>
      <c r="F6" s="69"/>
      <c r="G6" s="70"/>
      <c r="H6" s="114"/>
      <c r="I6" s="114"/>
      <c r="J6" s="114"/>
      <c r="K6" s="114"/>
    </row>
    <row r="7">
      <c r="A7" s="78" t="s">
        <v>247</v>
      </c>
      <c r="B7" s="75"/>
      <c r="C7" s="75"/>
      <c r="D7" s="75"/>
      <c r="E7" s="75"/>
      <c r="F7" s="75"/>
      <c r="G7" s="25"/>
      <c r="H7" s="114"/>
      <c r="I7" s="114"/>
      <c r="J7" s="114"/>
      <c r="K7" s="114"/>
    </row>
    <row r="8" ht="30.0" customHeight="1">
      <c r="A8" s="131"/>
      <c r="B8" s="114"/>
      <c r="C8" s="114"/>
      <c r="D8" s="114"/>
      <c r="E8" s="114"/>
      <c r="F8" s="114"/>
      <c r="G8" s="114"/>
      <c r="H8" s="114"/>
      <c r="I8" s="114"/>
      <c r="J8" s="114"/>
      <c r="K8" s="114"/>
    </row>
    <row r="9" ht="15.0" customHeight="1">
      <c r="A9" s="61"/>
      <c r="B9" s="173" t="s">
        <v>248</v>
      </c>
      <c r="C9" s="64"/>
      <c r="D9" s="64"/>
      <c r="E9" s="64"/>
      <c r="F9" s="64"/>
      <c r="G9" s="13"/>
      <c r="H9" s="114"/>
      <c r="I9" s="114"/>
      <c r="J9" s="114"/>
      <c r="K9" s="114"/>
    </row>
    <row r="10" ht="15.0" customHeight="1">
      <c r="A10" s="159" t="s">
        <v>29</v>
      </c>
      <c r="B10" s="83" t="s">
        <v>30</v>
      </c>
      <c r="C10" s="84" t="s">
        <v>31</v>
      </c>
      <c r="D10" s="69"/>
      <c r="E10" s="69"/>
      <c r="F10" s="16"/>
      <c r="G10" s="85" t="s">
        <v>32</v>
      </c>
      <c r="H10" s="114"/>
      <c r="I10" s="114"/>
      <c r="J10" s="114"/>
      <c r="K10" s="114"/>
    </row>
    <row r="11" ht="15.0" customHeight="1">
      <c r="A11" s="33"/>
      <c r="B11" s="36"/>
      <c r="C11" s="86" t="s">
        <v>249</v>
      </c>
      <c r="D11" s="86" t="s">
        <v>250</v>
      </c>
      <c r="E11" s="86" t="s">
        <v>251</v>
      </c>
      <c r="F11" s="87" t="s">
        <v>252</v>
      </c>
      <c r="G11" s="88"/>
      <c r="H11" s="114"/>
      <c r="I11" s="114"/>
      <c r="J11" s="114"/>
      <c r="K11" s="114"/>
    </row>
    <row r="12" ht="15.0" customHeight="1">
      <c r="A12" s="39"/>
      <c r="B12" s="42"/>
      <c r="C12" s="42"/>
      <c r="D12" s="42"/>
      <c r="E12" s="42"/>
      <c r="F12" s="42"/>
      <c r="G12" s="89"/>
      <c r="H12" s="114"/>
      <c r="I12" s="114"/>
      <c r="J12" s="114"/>
      <c r="K12" s="114"/>
    </row>
    <row r="13" ht="49.5" customHeight="1">
      <c r="A13" s="137" t="s">
        <v>37</v>
      </c>
      <c r="B13" s="138" t="s">
        <v>38</v>
      </c>
      <c r="C13" s="138" t="s">
        <v>253</v>
      </c>
      <c r="D13" s="138" t="s">
        <v>254</v>
      </c>
      <c r="E13" s="138" t="s">
        <v>255</v>
      </c>
      <c r="F13" s="138" t="s">
        <v>256</v>
      </c>
      <c r="G13" s="92"/>
      <c r="H13" s="93" t="str">
        <f>IF(I14&gt;1,"ATTENTION! TROP DE CROIX","")</f>
        <v/>
      </c>
      <c r="I13" s="93"/>
      <c r="J13" s="97"/>
      <c r="K13" s="114"/>
    </row>
    <row r="14" ht="15.0" customHeight="1">
      <c r="A14" s="33"/>
      <c r="B14" s="139" t="s">
        <v>158</v>
      </c>
      <c r="C14" s="17"/>
      <c r="D14" s="17"/>
      <c r="E14" s="17"/>
      <c r="F14" s="17"/>
      <c r="G14" s="96" t="str">
        <f>IF(ISBLANK(F14),IF(ISBLANK(E14),IF(ISBLANK(D14),IF(ISBLANK(C14),"X",0.1),0.35),0.7),1)*3</f>
        <v>#VALUE!</v>
      </c>
      <c r="H14" s="97"/>
      <c r="I14" s="97" t="str">
        <f>COUNTA(C14:F14)</f>
        <v>0</v>
      </c>
      <c r="J14" s="97"/>
      <c r="K14" s="114"/>
    </row>
    <row r="15" ht="29.25" customHeight="1">
      <c r="A15" s="33"/>
      <c r="B15" s="140" t="s">
        <v>44</v>
      </c>
      <c r="C15" s="140" t="s">
        <v>257</v>
      </c>
      <c r="D15" s="140" t="s">
        <v>258</v>
      </c>
      <c r="E15" s="140" t="s">
        <v>259</v>
      </c>
      <c r="F15" s="140" t="s">
        <v>260</v>
      </c>
      <c r="G15" s="100"/>
      <c r="H15" s="93" t="str">
        <f>IF(I16&gt;1,"ATTENTION! TROP DE CROIX","")</f>
        <v/>
      </c>
      <c r="I15" s="93"/>
      <c r="J15" s="97"/>
      <c r="K15" s="114"/>
    </row>
    <row r="16" ht="15.0" customHeight="1">
      <c r="A16" s="33"/>
      <c r="B16" s="139" t="s">
        <v>163</v>
      </c>
      <c r="C16" s="143"/>
      <c r="D16" s="143"/>
      <c r="E16" s="143"/>
      <c r="F16" s="143"/>
      <c r="G16" s="96" t="str">
        <f>IF(ISBLANK(F16),IF(ISBLANK(E16),IF(ISBLANK(D16),IF(ISBLANK(C16),"X",0.1),0.35),0.7),1)*2</f>
        <v>#VALUE!</v>
      </c>
      <c r="H16" s="97"/>
      <c r="I16" s="97" t="str">
        <f>COUNTA(C16:F16)</f>
        <v>0</v>
      </c>
      <c r="J16" s="97"/>
      <c r="K16" s="114"/>
    </row>
    <row r="17" ht="43.5" customHeight="1">
      <c r="A17" s="33"/>
      <c r="B17" s="140" t="s">
        <v>50</v>
      </c>
      <c r="C17" s="140" t="s">
        <v>261</v>
      </c>
      <c r="D17" s="140" t="s">
        <v>262</v>
      </c>
      <c r="E17" s="140" t="s">
        <v>263</v>
      </c>
      <c r="F17" s="140" t="s">
        <v>264</v>
      </c>
      <c r="G17" s="100"/>
      <c r="H17" s="93" t="str">
        <f>IF(I18&gt;1,"ATTENTION! TROP DE CROIX","")</f>
        <v/>
      </c>
      <c r="I17" s="93"/>
      <c r="J17" s="97"/>
      <c r="K17" s="114"/>
    </row>
    <row r="18" ht="15.0" customHeight="1">
      <c r="A18" s="39"/>
      <c r="B18" s="141" t="s">
        <v>80</v>
      </c>
      <c r="C18" s="142"/>
      <c r="D18" s="142"/>
      <c r="E18" s="142"/>
      <c r="F18" s="142"/>
      <c r="G18" s="104" t="str">
        <f>IF(ISBLANK(F18),IF(ISBLANK(E18),IF(ISBLANK(D18),IF(ISBLANK(C18),"X",0.1),0.35),0.7),1)*3</f>
        <v>#VALUE!</v>
      </c>
      <c r="H18" s="97"/>
      <c r="I18" s="97" t="str">
        <f>COUNTA(C18:F18)</f>
        <v>0</v>
      </c>
      <c r="J18" s="97"/>
      <c r="K18" s="114"/>
    </row>
    <row r="19" ht="72.75" customHeight="1">
      <c r="A19" s="137" t="s">
        <v>55</v>
      </c>
      <c r="B19" s="138" t="s">
        <v>56</v>
      </c>
      <c r="C19" s="138" t="s">
        <v>265</v>
      </c>
      <c r="D19" s="138" t="s">
        <v>266</v>
      </c>
      <c r="E19" s="138" t="s">
        <v>267</v>
      </c>
      <c r="F19" s="138" t="s">
        <v>268</v>
      </c>
      <c r="G19" s="92"/>
      <c r="H19" s="93" t="str">
        <f>IF(I20&gt;1,"ATTENTION! TROP DE CROIX","")</f>
        <v/>
      </c>
      <c r="I19" s="93"/>
      <c r="J19" s="97"/>
      <c r="K19" s="114"/>
    </row>
    <row r="20" ht="15.0" customHeight="1">
      <c r="A20" s="33"/>
      <c r="B20" s="139" t="s">
        <v>140</v>
      </c>
      <c r="C20" s="143"/>
      <c r="D20" s="143"/>
      <c r="E20" s="143"/>
      <c r="F20" s="143"/>
      <c r="G20" s="96" t="str">
        <f>IF(ISBLANK(F20),IF(ISBLANK(E20),IF(ISBLANK(D20),IF(ISBLANK(C20),"X",0.1),0.35),0.7),1)*7</f>
        <v>#VALUE!</v>
      </c>
      <c r="H20" s="97"/>
      <c r="I20" s="97" t="str">
        <f>COUNTA(C20:F20)</f>
        <v>0</v>
      </c>
      <c r="J20" s="97"/>
      <c r="K20" s="114"/>
    </row>
    <row r="21" ht="44.25" customHeight="1">
      <c r="A21" s="33"/>
      <c r="B21" s="140" t="s">
        <v>62</v>
      </c>
      <c r="C21" s="140" t="s">
        <v>269</v>
      </c>
      <c r="D21" s="140" t="s">
        <v>270</v>
      </c>
      <c r="E21" s="140" t="s">
        <v>271</v>
      </c>
      <c r="F21" s="140" t="s">
        <v>272</v>
      </c>
      <c r="G21" s="100"/>
      <c r="H21" s="93" t="str">
        <f>IF(I22&gt;1,"ATTENTION! TROP DE CROIX","")</f>
        <v/>
      </c>
      <c r="I21" s="93"/>
      <c r="J21" s="97"/>
      <c r="K21" s="114"/>
    </row>
    <row r="22" ht="15.0" customHeight="1">
      <c r="A22" s="33"/>
      <c r="B22" s="139" t="s">
        <v>176</v>
      </c>
      <c r="C22" s="17"/>
      <c r="D22" s="17"/>
      <c r="E22" s="17"/>
      <c r="F22" s="17"/>
      <c r="G22" s="96" t="str">
        <f>IF(ISBLANK(F22),IF(ISBLANK(E22),IF(ISBLANK(D22),IF(ISBLANK(C22),"X",0.1),0.35),0.7),1)*3.5</f>
        <v>#VALUE!</v>
      </c>
      <c r="H22" s="97"/>
      <c r="I22" s="97" t="str">
        <f>COUNTA(C22:F22)</f>
        <v>0</v>
      </c>
      <c r="J22" s="97"/>
      <c r="K22" s="114"/>
    </row>
    <row r="23" ht="38.25" customHeight="1">
      <c r="A23" s="33"/>
      <c r="B23" s="140" t="s">
        <v>68</v>
      </c>
      <c r="C23" s="140" t="s">
        <v>273</v>
      </c>
      <c r="D23" s="140" t="s">
        <v>274</v>
      </c>
      <c r="E23" s="140" t="s">
        <v>275</v>
      </c>
      <c r="F23" s="140" t="s">
        <v>276</v>
      </c>
      <c r="G23" s="100"/>
      <c r="H23" s="93" t="str">
        <f>IF(I24&gt;1,"ATTENTION! TROP DE CROIX","")</f>
        <v/>
      </c>
      <c r="I23" s="93"/>
      <c r="J23" s="97"/>
      <c r="K23" s="114"/>
    </row>
    <row r="24" ht="15.0" customHeight="1">
      <c r="A24" s="39"/>
      <c r="B24" s="141" t="s">
        <v>80</v>
      </c>
      <c r="C24" s="142"/>
      <c r="D24" s="142"/>
      <c r="E24" s="142"/>
      <c r="F24" s="142"/>
      <c r="G24" s="104" t="str">
        <f>IF(ISBLANK(F24),IF(ISBLANK(E24),IF(ISBLANK(D24),IF(ISBLANK(C24),"X",0.1),0.35),0.7),1)*3</f>
        <v>#VALUE!</v>
      </c>
      <c r="H24" s="97"/>
      <c r="I24" s="97" t="str">
        <f>COUNTA(C24:F24)</f>
        <v>0</v>
      </c>
      <c r="J24" s="97"/>
      <c r="K24" s="114"/>
    </row>
    <row r="25" ht="126.0" customHeight="1">
      <c r="A25" s="137" t="s">
        <v>277</v>
      </c>
      <c r="B25" s="138" t="s">
        <v>278</v>
      </c>
      <c r="C25" s="138" t="s">
        <v>279</v>
      </c>
      <c r="D25" s="138" t="s">
        <v>280</v>
      </c>
      <c r="E25" s="138" t="s">
        <v>281</v>
      </c>
      <c r="F25" s="138" t="s">
        <v>282</v>
      </c>
      <c r="G25" s="92"/>
      <c r="H25" s="93" t="str">
        <f>IF(I26&gt;1,"ATTENTION! TROP DE CROIX","")</f>
        <v/>
      </c>
      <c r="I25" s="93"/>
      <c r="J25" s="97"/>
      <c r="K25" s="114"/>
    </row>
    <row r="26" ht="15.0" customHeight="1">
      <c r="A26" s="39"/>
      <c r="B26" s="141" t="s">
        <v>283</v>
      </c>
      <c r="C26" s="23"/>
      <c r="D26" s="23"/>
      <c r="E26" s="23"/>
      <c r="F26" s="23"/>
      <c r="G26" s="104" t="str">
        <f>IF(ISBLANK(F26),IF(ISBLANK(E26),IF(ISBLANK(D26),IF(ISBLANK(C26),"X",0.1),0.35),0.7),1)*5.5</f>
        <v>#VALUE!</v>
      </c>
      <c r="H26" s="97"/>
      <c r="I26" s="97" t="str">
        <f>COUNTA(C26:F26)</f>
        <v>0</v>
      </c>
      <c r="J26" s="97"/>
      <c r="K26" s="114"/>
    </row>
    <row r="27" ht="191.25" customHeight="1">
      <c r="A27" s="137" t="s">
        <v>284</v>
      </c>
      <c r="B27" s="138" t="s">
        <v>285</v>
      </c>
      <c r="C27" s="138" t="s">
        <v>286</v>
      </c>
      <c r="D27" s="138" t="s">
        <v>287</v>
      </c>
      <c r="E27" s="138" t="s">
        <v>288</v>
      </c>
      <c r="F27" s="138" t="s">
        <v>289</v>
      </c>
      <c r="G27" s="92"/>
      <c r="H27" s="93" t="str">
        <f>IF(I28&gt;1,"ATTENTION! TROP DE CROIX","")</f>
        <v/>
      </c>
      <c r="I27" s="93"/>
      <c r="J27" s="97"/>
      <c r="K27" s="114"/>
    </row>
    <row r="28" ht="15.0" customHeight="1">
      <c r="A28" s="33"/>
      <c r="B28" s="139" t="s">
        <v>290</v>
      </c>
      <c r="C28" s="143"/>
      <c r="D28" s="143"/>
      <c r="E28" s="143"/>
      <c r="F28" s="143"/>
      <c r="G28" s="96" t="str">
        <f>IF(ISBLANK(F28),IF(ISBLANK(E28),IF(ISBLANK(D28),IF(ISBLANK(C28),"X",0.1),0.35),0.7),1)*3</f>
        <v>#VALUE!</v>
      </c>
      <c r="H28" s="97"/>
      <c r="I28" s="97" t="str">
        <f>COUNTA(C28:F28)</f>
        <v>0</v>
      </c>
      <c r="J28" s="97"/>
      <c r="K28" s="114"/>
    </row>
    <row r="29" ht="89.25" customHeight="1">
      <c r="A29" s="33"/>
      <c r="B29" s="140" t="s">
        <v>291</v>
      </c>
      <c r="C29" s="140" t="s">
        <v>292</v>
      </c>
      <c r="D29" s="140" t="s">
        <v>293</v>
      </c>
      <c r="E29" s="140" t="s">
        <v>294</v>
      </c>
      <c r="F29" s="140" t="s">
        <v>295</v>
      </c>
      <c r="G29" s="100"/>
      <c r="H29" s="93" t="str">
        <f>IF(I30&gt;1,"ATTENTION! TROP DE CROIX","")</f>
        <v/>
      </c>
      <c r="I29" s="93"/>
      <c r="J29" s="97"/>
      <c r="K29" s="114"/>
    </row>
    <row r="30" ht="15.0" customHeight="1">
      <c r="A30" s="39"/>
      <c r="B30" s="141" t="s">
        <v>296</v>
      </c>
      <c r="C30" s="142"/>
      <c r="D30" s="142"/>
      <c r="E30" s="142"/>
      <c r="F30" s="142"/>
      <c r="G30" s="104" t="str">
        <f>IF(ISBLANK(F30),IF(ISBLANK(E30),IF(ISBLANK(D30),IF(ISBLANK(C30),"X",0.1),0.35),0.7),1)*2</f>
        <v>#VALUE!</v>
      </c>
      <c r="H30" s="97"/>
      <c r="I30" s="97" t="str">
        <f>COUNTA(C30:F30)</f>
        <v>0</v>
      </c>
      <c r="J30" s="97"/>
      <c r="K30" s="114"/>
    </row>
    <row r="31" ht="78.0" customHeight="1">
      <c r="A31" s="137" t="s">
        <v>297</v>
      </c>
      <c r="B31" s="138" t="s">
        <v>298</v>
      </c>
      <c r="C31" s="138" t="s">
        <v>299</v>
      </c>
      <c r="D31" s="138" t="s">
        <v>300</v>
      </c>
      <c r="E31" s="138" t="s">
        <v>301</v>
      </c>
      <c r="F31" s="138" t="s">
        <v>302</v>
      </c>
      <c r="G31" s="92"/>
      <c r="H31" s="93" t="str">
        <f>IF(I32&gt;1,"ATTENTION! TROP DE CROIX","")</f>
        <v/>
      </c>
      <c r="I31" s="93"/>
      <c r="J31" s="97"/>
      <c r="K31" s="114"/>
    </row>
    <row r="32" ht="15.0" customHeight="1">
      <c r="A32" s="33"/>
      <c r="B32" s="139" t="s">
        <v>303</v>
      </c>
      <c r="C32" s="17"/>
      <c r="D32" s="17"/>
      <c r="E32" s="17"/>
      <c r="F32" s="17"/>
      <c r="G32" s="96" t="str">
        <f>IF(ISBLANK(F32),IF(ISBLANK(E32),IF(ISBLANK(D32),IF(ISBLANK(C32),"X",0.1),0.35),0.7),1)*1.5</f>
        <v>#VALUE!</v>
      </c>
      <c r="H32" s="97"/>
      <c r="I32" s="97" t="str">
        <f>COUNTA(C32:F32)</f>
        <v>0</v>
      </c>
      <c r="J32" s="97"/>
      <c r="K32" s="114"/>
    </row>
    <row r="33" ht="61.5" customHeight="1">
      <c r="A33" s="33"/>
      <c r="B33" s="140" t="s">
        <v>304</v>
      </c>
      <c r="C33" s="140" t="s">
        <v>305</v>
      </c>
      <c r="D33" s="140" t="s">
        <v>306</v>
      </c>
      <c r="E33" s="140" t="s">
        <v>307</v>
      </c>
      <c r="F33" s="140" t="s">
        <v>308</v>
      </c>
      <c r="G33" s="100"/>
      <c r="H33" s="93" t="str">
        <f>IF(I34&gt;1,"ATTENTION! TROP DE CROIX","")</f>
        <v/>
      </c>
      <c r="I33" s="93"/>
      <c r="J33" s="97"/>
      <c r="K33" s="114"/>
    </row>
    <row r="34" ht="15.0" customHeight="1">
      <c r="A34" s="33"/>
      <c r="B34" s="139" t="s">
        <v>309</v>
      </c>
      <c r="C34" s="17"/>
      <c r="D34" s="17"/>
      <c r="E34" s="17"/>
      <c r="F34" s="17"/>
      <c r="G34" s="96" t="str">
        <f>IF(ISBLANK(F34),IF(ISBLANK(E34),IF(ISBLANK(D34),IF(ISBLANK(C34),"X",0.1),0.35),0.7),1)*1.5</f>
        <v>#VALUE!</v>
      </c>
      <c r="H34" s="97"/>
      <c r="I34" s="97" t="str">
        <f>COUNTA(C34:F34)</f>
        <v>0</v>
      </c>
      <c r="J34" s="97"/>
      <c r="K34" s="114"/>
    </row>
    <row r="35" ht="51.0" customHeight="1">
      <c r="A35" s="33"/>
      <c r="B35" s="140" t="s">
        <v>310</v>
      </c>
      <c r="C35" s="140" t="s">
        <v>311</v>
      </c>
      <c r="D35" s="140" t="s">
        <v>312</v>
      </c>
      <c r="E35" s="140" t="s">
        <v>313</v>
      </c>
      <c r="F35" s="140" t="s">
        <v>314</v>
      </c>
      <c r="G35" s="100"/>
      <c r="H35" s="93" t="str">
        <f>IF(I36&gt;1,"ATTENTION! TROP DE CROIX","")</f>
        <v/>
      </c>
      <c r="I35" s="93"/>
      <c r="J35" s="97"/>
      <c r="K35" s="114"/>
    </row>
    <row r="36" ht="15.0" customHeight="1">
      <c r="A36" s="33"/>
      <c r="B36" s="139" t="s">
        <v>315</v>
      </c>
      <c r="C36" s="143"/>
      <c r="D36" s="143"/>
      <c r="E36" s="143"/>
      <c r="F36" s="143"/>
      <c r="G36" s="96" t="str">
        <f>IF(ISBLANK(F36),IF(ISBLANK(E36),IF(ISBLANK(D36),IF(ISBLANK(C36),"X",0.1),0.35),0.7),1)*0.5</f>
        <v>#VALUE!</v>
      </c>
      <c r="H36" s="97"/>
      <c r="I36" s="97" t="str">
        <f>COUNTA(C36:F36)</f>
        <v>0</v>
      </c>
      <c r="J36" s="97"/>
      <c r="K36" s="114"/>
    </row>
    <row r="37" ht="63.0" customHeight="1">
      <c r="A37" s="33"/>
      <c r="B37" s="140" t="s">
        <v>316</v>
      </c>
      <c r="C37" s="140" t="s">
        <v>317</v>
      </c>
      <c r="D37" s="140" t="s">
        <v>318</v>
      </c>
      <c r="E37" s="140" t="s">
        <v>319</v>
      </c>
      <c r="F37" s="140" t="s">
        <v>320</v>
      </c>
      <c r="G37" s="100"/>
      <c r="H37" s="93" t="str">
        <f>IF(I38&gt;1,"ATTENTION! TROP DE CROIX","")</f>
        <v/>
      </c>
      <c r="I37" s="93"/>
      <c r="J37" s="97"/>
      <c r="K37" s="114"/>
    </row>
    <row r="38" ht="15.0" customHeight="1">
      <c r="A38" s="33"/>
      <c r="B38" s="139" t="s">
        <v>321</v>
      </c>
      <c r="C38" s="143"/>
      <c r="D38" s="143"/>
      <c r="E38" s="143"/>
      <c r="F38" s="143"/>
      <c r="G38" s="96" t="str">
        <f>IF(ISBLANK(F38),IF(ISBLANK(E38),IF(ISBLANK(D38),IF(ISBLANK(C38),"X",0.1),0.35),0.7),1)*1</f>
        <v>#VALUE!</v>
      </c>
      <c r="H38" s="97"/>
      <c r="I38" s="97" t="str">
        <f>COUNTA(C38:F38)</f>
        <v>0</v>
      </c>
      <c r="J38" s="97"/>
      <c r="K38" s="114"/>
    </row>
    <row r="39" ht="75.75" customHeight="1">
      <c r="A39" s="33"/>
      <c r="B39" s="140" t="s">
        <v>322</v>
      </c>
      <c r="C39" s="140" t="s">
        <v>323</v>
      </c>
      <c r="D39" s="140" t="s">
        <v>324</v>
      </c>
      <c r="E39" s="140" t="s">
        <v>325</v>
      </c>
      <c r="F39" s="140" t="s">
        <v>326</v>
      </c>
      <c r="G39" s="100"/>
      <c r="H39" s="93" t="str">
        <f>IF(I40&gt;1,"ATTENTION! TROP DE CROIX","")</f>
        <v/>
      </c>
      <c r="I39" s="93"/>
      <c r="J39" s="97"/>
      <c r="K39" s="114"/>
    </row>
    <row r="40" ht="15.0" customHeight="1">
      <c r="A40" s="39"/>
      <c r="B40" s="141" t="s">
        <v>321</v>
      </c>
      <c r="C40" s="142"/>
      <c r="D40" s="142"/>
      <c r="E40" s="142"/>
      <c r="F40" s="142"/>
      <c r="G40" s="104" t="str">
        <f>IF(ISBLANK(F40),IF(ISBLANK(E40),IF(ISBLANK(D40),IF(ISBLANK(C40),"X",0.1),0.35),0.7),1)*1</f>
        <v>#VALUE!</v>
      </c>
      <c r="H40" s="97"/>
      <c r="I40" s="97" t="str">
        <f>COUNTA(C40:F40)</f>
        <v>0</v>
      </c>
      <c r="J40" s="97"/>
      <c r="K40" s="114"/>
    </row>
    <row r="41" ht="70.5" customHeight="1">
      <c r="A41" s="137" t="s">
        <v>74</v>
      </c>
      <c r="B41" s="138" t="s">
        <v>75</v>
      </c>
      <c r="C41" s="138" t="s">
        <v>327</v>
      </c>
      <c r="D41" s="138" t="s">
        <v>328</v>
      </c>
      <c r="E41" s="138" t="s">
        <v>329</v>
      </c>
      <c r="F41" s="138" t="s">
        <v>330</v>
      </c>
      <c r="G41" s="92"/>
      <c r="H41" s="93" t="str">
        <f>IF(I42&gt;1,"ATTENTION! TROP DE CROIX","")</f>
        <v/>
      </c>
      <c r="I41" s="93"/>
      <c r="J41" s="97"/>
      <c r="K41" s="114"/>
    </row>
    <row r="42" ht="15.0" customHeight="1">
      <c r="A42" s="33"/>
      <c r="B42" s="139" t="s">
        <v>229</v>
      </c>
      <c r="C42" s="143"/>
      <c r="D42" s="143"/>
      <c r="E42" s="143"/>
      <c r="F42" s="143"/>
      <c r="G42" s="96" t="str">
        <f>IF(ISBLANK(F42),IF(ISBLANK(E42),IF(ISBLANK(D42),IF(ISBLANK(C42),"X",0.1),0.35),0.7),1)*1.5</f>
        <v>#VALUE!</v>
      </c>
      <c r="H42" s="97"/>
      <c r="I42" s="97" t="str">
        <f>COUNTA(C42:F42)</f>
        <v>0</v>
      </c>
      <c r="J42" s="97"/>
      <c r="K42" s="114"/>
    </row>
    <row r="43" ht="45.75" customHeight="1">
      <c r="A43" s="33"/>
      <c r="B43" s="140" t="s">
        <v>81</v>
      </c>
      <c r="C43" s="140" t="s">
        <v>331</v>
      </c>
      <c r="D43" s="140" t="s">
        <v>332</v>
      </c>
      <c r="E43" s="140" t="s">
        <v>333</v>
      </c>
      <c r="F43" s="140" t="s">
        <v>334</v>
      </c>
      <c r="G43" s="100"/>
      <c r="H43" s="93" t="str">
        <f>IF(I44&gt;1,"ATTENTION! TROP DE CROIX","")</f>
        <v/>
      </c>
      <c r="I43" s="93"/>
      <c r="J43" s="97"/>
      <c r="K43" s="114"/>
    </row>
    <row r="44" ht="15.0" customHeight="1">
      <c r="A44" s="33"/>
      <c r="B44" s="139" t="s">
        <v>234</v>
      </c>
      <c r="C44" s="143"/>
      <c r="D44" s="143"/>
      <c r="E44" s="143"/>
      <c r="F44" s="143"/>
      <c r="G44" s="96" t="str">
        <f>IF(ISBLANK(F44),IF(ISBLANK(E44),IF(ISBLANK(D44),IF(ISBLANK(C44),"X",0.1),0.35),0.7),1)*2.5</f>
        <v>#VALUE!</v>
      </c>
      <c r="H44" s="97"/>
      <c r="I44" s="97" t="str">
        <f>COUNTA(C44:F44)</f>
        <v>0</v>
      </c>
      <c r="J44" s="97"/>
      <c r="K44" s="114"/>
    </row>
    <row r="45" ht="55.5" customHeight="1">
      <c r="A45" s="33"/>
      <c r="B45" s="140" t="s">
        <v>86</v>
      </c>
      <c r="C45" s="160" t="s">
        <v>335</v>
      </c>
      <c r="D45" s="160" t="s">
        <v>336</v>
      </c>
      <c r="E45" s="160" t="s">
        <v>337</v>
      </c>
      <c r="F45" s="160" t="s">
        <v>338</v>
      </c>
      <c r="G45" s="106"/>
      <c r="H45" s="93" t="str">
        <f>IF(I46&gt;1,"ATTENTION! TROP DE CROIX","")</f>
        <v/>
      </c>
      <c r="I45" s="93"/>
      <c r="J45" s="114"/>
      <c r="K45" s="114"/>
    </row>
    <row r="46" ht="15.0" customHeight="1">
      <c r="A46" s="39"/>
      <c r="B46" s="141" t="s">
        <v>229</v>
      </c>
      <c r="C46" s="161"/>
      <c r="D46" s="161"/>
      <c r="E46" s="161"/>
      <c r="F46" s="161"/>
      <c r="G46" s="104" t="str">
        <f>IF(ISBLANK(F46),IF(ISBLANK(E46),IF(ISBLANK(D46),IF(ISBLANK(C46),"X",0.1),0.35),0.7),1)*1.5</f>
        <v>#VALUE!</v>
      </c>
      <c r="H46" s="97"/>
      <c r="I46" s="97" t="str">
        <f>COUNTA(C46:F46)</f>
        <v>0</v>
      </c>
      <c r="J46" s="114"/>
      <c r="K46" s="114"/>
    </row>
    <row r="47" ht="72.75" customHeight="1">
      <c r="A47" s="137" t="s">
        <v>239</v>
      </c>
      <c r="B47" s="138" t="s">
        <v>240</v>
      </c>
      <c r="C47" s="138" t="s">
        <v>339</v>
      </c>
      <c r="D47" s="138" t="s">
        <v>340</v>
      </c>
      <c r="E47" s="138" t="s">
        <v>341</v>
      </c>
      <c r="F47" s="138" t="s">
        <v>342</v>
      </c>
      <c r="G47" s="108"/>
      <c r="H47" s="93" t="str">
        <f>IF(I48&gt;1,"ATTENTION! TROP DE CROIX","")</f>
        <v/>
      </c>
      <c r="I47" s="93"/>
      <c r="J47" s="114"/>
      <c r="K47" s="114"/>
    </row>
    <row r="48" ht="15.0" customHeight="1">
      <c r="A48" s="39"/>
      <c r="B48" s="141" t="s">
        <v>116</v>
      </c>
      <c r="C48" s="142"/>
      <c r="D48" s="142"/>
      <c r="E48" s="142"/>
      <c r="F48" s="142"/>
      <c r="G48" s="104" t="str">
        <f>IF(ISBLANK(F48),IF(ISBLANK(E48),IF(ISBLANK(D48),IF(ISBLANK(C48),"X",0.1),0.35),0.7),1)*11</f>
        <v>#VALUE!</v>
      </c>
      <c r="H48" s="97"/>
      <c r="I48" s="97" t="str">
        <f>COUNTA(C48:F48)</f>
        <v>0</v>
      </c>
      <c r="J48" s="114"/>
      <c r="K48" s="114"/>
    </row>
    <row r="49" ht="15.0" customHeight="1">
      <c r="A49" s="174" t="s">
        <v>99</v>
      </c>
      <c r="B49" s="64"/>
      <c r="C49" s="10"/>
      <c r="D49" s="149" t="str">
        <f>IF(I49=18,SUM(G28+G26+G24+G22+G20+G18+G16+G14+G30+G32+G34+G36+G38+G40+G42+G44+G46+G48),"Calcul impossible-Revoir le nb de positionnements")</f>
        <v>Calcul impossible-Revoir le nb de positionnements</v>
      </c>
      <c r="E49" s="64"/>
      <c r="F49" s="10"/>
      <c r="G49" s="175" t="s">
        <v>245</v>
      </c>
      <c r="H49" s="114"/>
      <c r="I49" s="97" t="str">
        <f>SUM(I48,I46,I44,I42,I40,I38,I36,I34,I32+I30+I28+I26+I24+I22+I20+I18+I16+I14)</f>
        <v>0</v>
      </c>
      <c r="J49" s="114"/>
      <c r="K49" s="114"/>
    </row>
    <row r="50" ht="15.0" customHeight="1">
      <c r="A50" s="115" t="s">
        <v>101</v>
      </c>
      <c r="B50" s="75"/>
      <c r="C50" s="22"/>
      <c r="D50" s="116"/>
      <c r="E50" s="75"/>
      <c r="F50" s="22"/>
      <c r="G50" s="176" t="s">
        <v>245</v>
      </c>
      <c r="H50" s="114"/>
      <c r="I50" s="114"/>
      <c r="J50" s="114"/>
      <c r="K50" s="114"/>
    </row>
    <row r="51" ht="15.0" customHeight="1">
      <c r="A51" s="167"/>
      <c r="B51" s="127"/>
      <c r="C51" s="127"/>
      <c r="D51" s="127"/>
      <c r="E51" s="127"/>
      <c r="F51" s="127"/>
      <c r="G51" s="127"/>
      <c r="H51" s="114"/>
      <c r="I51" s="114"/>
      <c r="J51" s="114"/>
      <c r="K51" s="114"/>
    </row>
    <row r="52" ht="45.0" customHeight="1">
      <c r="A52" s="119" t="s">
        <v>102</v>
      </c>
      <c r="B52" s="10"/>
      <c r="C52" s="168" t="s">
        <v>103</v>
      </c>
      <c r="D52" s="121" t="s">
        <v>104</v>
      </c>
      <c r="E52" s="64"/>
      <c r="F52" s="64"/>
      <c r="G52" s="13"/>
      <c r="H52" s="114"/>
      <c r="I52" s="114"/>
      <c r="J52" s="114"/>
      <c r="K52" s="114"/>
    </row>
    <row r="53" ht="45.0" customHeight="1">
      <c r="A53" s="154"/>
      <c r="B53" s="16"/>
      <c r="C53" s="155"/>
      <c r="D53" s="169"/>
      <c r="E53" s="124"/>
      <c r="F53" s="124"/>
      <c r="G53" s="125"/>
      <c r="H53" s="114"/>
      <c r="I53" s="114"/>
      <c r="J53" s="114"/>
      <c r="K53" s="114"/>
    </row>
    <row r="54" ht="45.0" customHeight="1">
      <c r="A54" s="157"/>
      <c r="B54" s="22"/>
      <c r="C54" s="158"/>
      <c r="D54" s="40"/>
      <c r="E54" s="127"/>
      <c r="F54" s="127"/>
      <c r="G54" s="128"/>
      <c r="H54" s="114"/>
      <c r="I54" s="114"/>
      <c r="J54" s="114"/>
      <c r="K54" s="114"/>
    </row>
    <row r="55" ht="15.75" customHeight="1">
      <c r="A55" s="114"/>
      <c r="B55" s="114"/>
      <c r="C55" s="114"/>
      <c r="D55" s="114"/>
      <c r="E55" s="114"/>
      <c r="F55" s="114"/>
      <c r="G55" s="114"/>
      <c r="H55" s="114"/>
      <c r="I55" s="114"/>
      <c r="J55" s="114"/>
      <c r="K55" s="114"/>
    </row>
    <row r="56" ht="15.75" customHeight="1">
      <c r="A56" s="114"/>
      <c r="B56" s="114"/>
      <c r="C56" s="114"/>
      <c r="D56" s="114"/>
      <c r="E56" s="114"/>
      <c r="F56" s="114"/>
      <c r="G56" s="114"/>
      <c r="H56" s="114"/>
      <c r="I56" s="114"/>
      <c r="J56" s="114"/>
      <c r="K56" s="114"/>
    </row>
    <row r="57" ht="15.75" customHeight="1">
      <c r="A57" s="114"/>
      <c r="B57" s="114"/>
      <c r="C57" s="114"/>
      <c r="D57" s="114"/>
      <c r="E57" s="114"/>
      <c r="F57" s="114"/>
      <c r="G57" s="114"/>
      <c r="H57" s="114"/>
      <c r="I57" s="114"/>
      <c r="J57" s="114"/>
      <c r="K57" s="114"/>
    </row>
    <row r="58" ht="15.75" customHeight="1">
      <c r="A58" s="114"/>
      <c r="B58" s="114"/>
      <c r="C58" s="114"/>
      <c r="D58" s="114"/>
      <c r="E58" s="114"/>
      <c r="F58" s="114"/>
      <c r="G58" s="114"/>
      <c r="H58" s="114"/>
      <c r="I58" s="114"/>
      <c r="J58" s="114"/>
      <c r="K58" s="114"/>
    </row>
    <row r="59" ht="15.75" customHeight="1">
      <c r="A59" s="114"/>
      <c r="B59" s="177"/>
      <c r="C59" s="114"/>
      <c r="D59" s="114"/>
      <c r="E59" s="114"/>
      <c r="F59" s="114"/>
      <c r="G59" s="114"/>
      <c r="H59" s="114"/>
      <c r="I59" s="114"/>
      <c r="J59" s="114"/>
      <c r="K59" s="114"/>
    </row>
    <row r="60" ht="15.75" customHeight="1">
      <c r="A60" s="114"/>
      <c r="B60" s="114"/>
      <c r="C60" s="114"/>
      <c r="D60" s="114"/>
      <c r="E60" s="114"/>
      <c r="F60" s="114"/>
      <c r="G60" s="114"/>
      <c r="H60" s="114"/>
      <c r="I60" s="114"/>
      <c r="J60" s="114"/>
      <c r="K60" s="114"/>
    </row>
    <row r="61" ht="15.75" customHeight="1">
      <c r="A61" s="114"/>
      <c r="B61" s="114"/>
      <c r="C61" s="114"/>
      <c r="D61" s="114"/>
      <c r="E61" s="114"/>
      <c r="F61" s="114"/>
      <c r="G61" s="114"/>
      <c r="H61" s="114"/>
      <c r="I61" s="114"/>
      <c r="J61" s="114"/>
      <c r="K61" s="114"/>
    </row>
    <row r="62" ht="15.75" customHeight="1">
      <c r="A62" s="114"/>
      <c r="B62" s="114"/>
      <c r="C62" s="114"/>
      <c r="D62" s="114"/>
      <c r="E62" s="114"/>
      <c r="F62" s="114"/>
      <c r="G62" s="114"/>
      <c r="H62" s="114"/>
      <c r="I62" s="114"/>
      <c r="J62" s="114"/>
      <c r="K62" s="114"/>
    </row>
    <row r="63" ht="15.75" customHeight="1">
      <c r="A63" s="114"/>
      <c r="B63" s="114"/>
      <c r="C63" s="114"/>
      <c r="D63" s="114"/>
      <c r="E63" s="114"/>
      <c r="F63" s="114"/>
      <c r="G63" s="114"/>
      <c r="H63" s="114"/>
      <c r="I63" s="114"/>
      <c r="J63" s="114"/>
      <c r="K63" s="114"/>
    </row>
    <row r="64" ht="15.75" customHeight="1">
      <c r="A64" s="114"/>
      <c r="B64" s="114"/>
      <c r="C64" s="114"/>
      <c r="D64" s="114"/>
      <c r="E64" s="114"/>
      <c r="F64" s="114"/>
      <c r="G64" s="114"/>
      <c r="H64" s="114"/>
      <c r="I64" s="114"/>
      <c r="J64" s="114"/>
      <c r="K64" s="114"/>
    </row>
    <row r="65" ht="15.75" customHeight="1">
      <c r="A65" s="114"/>
      <c r="B65" s="114"/>
      <c r="C65" s="114"/>
      <c r="D65" s="114"/>
      <c r="E65" s="114"/>
      <c r="F65" s="114"/>
      <c r="G65" s="114"/>
      <c r="H65" s="114"/>
      <c r="I65" s="114"/>
      <c r="J65" s="114"/>
      <c r="K65" s="114"/>
    </row>
    <row r="66" ht="15.75" customHeight="1">
      <c r="A66" s="114"/>
      <c r="B66" s="114"/>
      <c r="C66" s="114"/>
      <c r="D66" s="114"/>
      <c r="E66" s="114"/>
      <c r="F66" s="114"/>
      <c r="G66" s="114"/>
      <c r="H66" s="114"/>
      <c r="I66" s="114"/>
      <c r="J66" s="114"/>
      <c r="K66" s="114"/>
    </row>
    <row r="67" ht="15.75" customHeight="1">
      <c r="A67" s="114"/>
      <c r="B67" s="114"/>
      <c r="C67" s="114"/>
      <c r="D67" s="114"/>
      <c r="E67" s="114"/>
      <c r="F67" s="114"/>
      <c r="G67" s="114"/>
      <c r="H67" s="114"/>
      <c r="I67" s="114"/>
      <c r="J67" s="114"/>
      <c r="K67" s="114"/>
    </row>
    <row r="68" ht="15.75" customHeight="1">
      <c r="A68" s="114"/>
      <c r="B68" s="114"/>
      <c r="C68" s="114"/>
      <c r="D68" s="114"/>
      <c r="E68" s="114"/>
      <c r="F68" s="114"/>
      <c r="G68" s="114"/>
      <c r="H68" s="114"/>
      <c r="I68" s="114"/>
      <c r="J68" s="114"/>
      <c r="K68" s="114"/>
    </row>
    <row r="69" ht="15.75" customHeight="1">
      <c r="A69" s="114"/>
      <c r="B69" s="114"/>
      <c r="C69" s="114"/>
      <c r="D69" s="114"/>
      <c r="E69" s="114"/>
      <c r="F69" s="114"/>
      <c r="G69" s="114"/>
      <c r="H69" s="114"/>
      <c r="I69" s="114"/>
      <c r="J69" s="114"/>
      <c r="K69" s="114"/>
    </row>
    <row r="70" ht="15.75" customHeight="1">
      <c r="A70" s="114"/>
      <c r="B70" s="114"/>
      <c r="C70" s="114"/>
      <c r="D70" s="114"/>
      <c r="E70" s="114"/>
      <c r="F70" s="114"/>
      <c r="G70" s="114"/>
      <c r="H70" s="114"/>
      <c r="I70" s="114"/>
      <c r="J70" s="114"/>
      <c r="K70" s="114"/>
    </row>
    <row r="71" ht="15.75" customHeight="1">
      <c r="A71" s="114"/>
      <c r="B71" s="114"/>
      <c r="C71" s="114"/>
      <c r="D71" s="114"/>
      <c r="E71" s="114"/>
      <c r="F71" s="114"/>
      <c r="G71" s="114"/>
      <c r="H71" s="114"/>
      <c r="I71" s="114"/>
      <c r="J71" s="114"/>
      <c r="K71" s="114"/>
    </row>
    <row r="72" ht="15.75" customHeight="1">
      <c r="A72" s="114"/>
      <c r="B72" s="114"/>
      <c r="C72" s="114"/>
      <c r="D72" s="114"/>
      <c r="E72" s="114"/>
      <c r="F72" s="114"/>
      <c r="G72" s="114"/>
      <c r="H72" s="114"/>
      <c r="I72" s="114"/>
      <c r="J72" s="114"/>
      <c r="K72" s="114"/>
    </row>
    <row r="73" ht="15.75" customHeight="1">
      <c r="A73" s="114"/>
      <c r="B73" s="114"/>
      <c r="C73" s="114"/>
      <c r="D73" s="114"/>
      <c r="E73" s="114"/>
      <c r="F73" s="114"/>
      <c r="G73" s="114"/>
      <c r="H73" s="114"/>
      <c r="I73" s="114"/>
      <c r="J73" s="114"/>
      <c r="K73" s="114"/>
    </row>
    <row r="74" ht="15.75" customHeight="1">
      <c r="A74" s="114"/>
      <c r="B74" s="114"/>
      <c r="C74" s="114"/>
      <c r="D74" s="114"/>
      <c r="E74" s="114"/>
      <c r="F74" s="114"/>
      <c r="G74" s="114"/>
      <c r="H74" s="114"/>
      <c r="I74" s="114"/>
      <c r="J74" s="114"/>
      <c r="K74" s="114"/>
    </row>
    <row r="75" ht="15.75" customHeight="1">
      <c r="A75" s="114"/>
      <c r="B75" s="114"/>
      <c r="C75" s="114"/>
      <c r="D75" s="114"/>
      <c r="E75" s="114"/>
      <c r="F75" s="114"/>
      <c r="G75" s="114"/>
      <c r="H75" s="114"/>
      <c r="I75" s="114"/>
      <c r="J75" s="114"/>
      <c r="K75" s="114"/>
    </row>
    <row r="76" ht="15.75" customHeight="1">
      <c r="A76" s="114"/>
      <c r="B76" s="114"/>
      <c r="C76" s="114"/>
      <c r="D76" s="114"/>
      <c r="E76" s="114"/>
      <c r="F76" s="114"/>
      <c r="G76" s="114"/>
      <c r="H76" s="114"/>
      <c r="I76" s="114"/>
      <c r="J76" s="114"/>
      <c r="K76" s="114"/>
    </row>
    <row r="77" ht="15.75" customHeight="1">
      <c r="A77" s="114"/>
      <c r="B77" s="114"/>
      <c r="C77" s="114"/>
      <c r="D77" s="114"/>
      <c r="E77" s="114"/>
      <c r="F77" s="114"/>
      <c r="G77" s="114"/>
      <c r="H77" s="114"/>
      <c r="I77" s="114"/>
      <c r="J77" s="114"/>
      <c r="K77" s="114"/>
    </row>
    <row r="78" ht="15.75" customHeight="1">
      <c r="A78" s="114"/>
      <c r="B78" s="114"/>
      <c r="C78" s="114"/>
      <c r="D78" s="114"/>
      <c r="E78" s="114"/>
      <c r="F78" s="114"/>
      <c r="G78" s="114"/>
      <c r="H78" s="114"/>
      <c r="I78" s="114"/>
      <c r="J78" s="114"/>
      <c r="K78" s="114"/>
    </row>
    <row r="79" ht="15.75" customHeight="1">
      <c r="A79" s="114"/>
      <c r="B79" s="114"/>
      <c r="C79" s="114"/>
      <c r="D79" s="114"/>
      <c r="E79" s="114"/>
      <c r="F79" s="114"/>
      <c r="G79" s="114"/>
      <c r="H79" s="114"/>
      <c r="I79" s="114"/>
      <c r="J79" s="114"/>
      <c r="K79" s="114"/>
    </row>
    <row r="80" ht="15.75" customHeight="1">
      <c r="A80" s="114"/>
      <c r="B80" s="114"/>
      <c r="C80" s="114"/>
      <c r="D80" s="114"/>
      <c r="E80" s="114"/>
      <c r="F80" s="114"/>
      <c r="G80" s="114"/>
      <c r="H80" s="114"/>
      <c r="I80" s="114"/>
      <c r="J80" s="114"/>
      <c r="K80" s="114"/>
    </row>
    <row r="81" ht="15.75" customHeight="1">
      <c r="A81" s="114"/>
      <c r="B81" s="114"/>
      <c r="C81" s="114"/>
      <c r="D81" s="114"/>
      <c r="E81" s="114"/>
      <c r="F81" s="114"/>
      <c r="G81" s="114"/>
      <c r="H81" s="114"/>
      <c r="I81" s="114"/>
      <c r="J81" s="114"/>
      <c r="K81" s="114"/>
    </row>
    <row r="82" ht="15.75" customHeight="1">
      <c r="A82" s="114"/>
      <c r="B82" s="114"/>
      <c r="C82" s="114"/>
      <c r="D82" s="114"/>
      <c r="E82" s="114"/>
      <c r="F82" s="114"/>
      <c r="G82" s="114"/>
      <c r="H82" s="114"/>
      <c r="I82" s="114"/>
      <c r="J82" s="114"/>
      <c r="K82" s="114"/>
    </row>
    <row r="83" ht="15.75" customHeight="1">
      <c r="A83" s="114"/>
      <c r="B83" s="114"/>
      <c r="C83" s="114"/>
      <c r="D83" s="114"/>
      <c r="E83" s="114"/>
      <c r="F83" s="114"/>
      <c r="G83" s="114"/>
      <c r="H83" s="114"/>
      <c r="I83" s="114"/>
      <c r="J83" s="114"/>
      <c r="K83" s="114"/>
    </row>
    <row r="84" ht="15.75" customHeight="1">
      <c r="A84" s="114"/>
      <c r="B84" s="114"/>
      <c r="C84" s="114"/>
      <c r="D84" s="114"/>
      <c r="E84" s="114"/>
      <c r="F84" s="114"/>
      <c r="G84" s="114"/>
      <c r="H84" s="114"/>
      <c r="I84" s="114"/>
      <c r="J84" s="114"/>
      <c r="K84" s="114"/>
    </row>
    <row r="85" ht="15.75" customHeight="1">
      <c r="A85" s="114"/>
      <c r="B85" s="114"/>
      <c r="C85" s="114"/>
      <c r="D85" s="114"/>
      <c r="E85" s="114"/>
      <c r="F85" s="114"/>
      <c r="G85" s="114"/>
      <c r="H85" s="114"/>
      <c r="I85" s="114"/>
      <c r="J85" s="114"/>
      <c r="K85" s="114"/>
    </row>
    <row r="86" ht="15.75" customHeight="1">
      <c r="A86" s="114"/>
      <c r="B86" s="114"/>
      <c r="C86" s="114"/>
      <c r="D86" s="114"/>
      <c r="E86" s="114"/>
      <c r="F86" s="114"/>
      <c r="G86" s="114"/>
      <c r="H86" s="114"/>
      <c r="I86" s="114"/>
      <c r="J86" s="114"/>
      <c r="K86" s="114"/>
    </row>
    <row r="87" ht="15.75" customHeight="1">
      <c r="A87" s="114"/>
      <c r="B87" s="114"/>
      <c r="C87" s="114"/>
      <c r="D87" s="114"/>
      <c r="E87" s="114"/>
      <c r="F87" s="114"/>
      <c r="G87" s="114"/>
      <c r="H87" s="114"/>
      <c r="I87" s="114"/>
      <c r="J87" s="114"/>
      <c r="K87" s="114"/>
    </row>
    <row r="88" ht="15.75" customHeight="1">
      <c r="A88" s="114"/>
      <c r="B88" s="114"/>
      <c r="C88" s="114"/>
      <c r="D88" s="114"/>
      <c r="E88" s="114"/>
      <c r="F88" s="114"/>
      <c r="G88" s="114"/>
      <c r="H88" s="114"/>
      <c r="I88" s="114"/>
      <c r="J88" s="114"/>
      <c r="K88" s="114"/>
    </row>
    <row r="89" ht="15.75" customHeight="1">
      <c r="A89" s="114"/>
      <c r="B89" s="114"/>
      <c r="C89" s="114"/>
      <c r="D89" s="114"/>
      <c r="E89" s="114"/>
      <c r="F89" s="114"/>
      <c r="G89" s="114"/>
      <c r="H89" s="114"/>
      <c r="I89" s="114"/>
      <c r="J89" s="114"/>
      <c r="K89" s="114"/>
    </row>
    <row r="90" ht="15.75" customHeight="1">
      <c r="A90" s="114"/>
      <c r="B90" s="114"/>
      <c r="C90" s="114"/>
      <c r="D90" s="114"/>
      <c r="E90" s="114"/>
      <c r="F90" s="114"/>
      <c r="G90" s="114"/>
      <c r="H90" s="114"/>
      <c r="I90" s="114"/>
      <c r="J90" s="114"/>
      <c r="K90" s="114"/>
    </row>
    <row r="91" ht="15.75" customHeight="1">
      <c r="A91" s="114"/>
      <c r="B91" s="114"/>
      <c r="C91" s="114"/>
      <c r="D91" s="114"/>
      <c r="E91" s="114"/>
      <c r="F91" s="114"/>
      <c r="G91" s="114"/>
      <c r="H91" s="114"/>
      <c r="I91" s="114"/>
      <c r="J91" s="114"/>
      <c r="K91" s="114"/>
    </row>
    <row r="92" ht="15.75" customHeight="1">
      <c r="A92" s="114"/>
      <c r="B92" s="114"/>
      <c r="C92" s="114"/>
      <c r="D92" s="114"/>
      <c r="E92" s="114"/>
      <c r="F92" s="114"/>
      <c r="G92" s="114"/>
      <c r="H92" s="114"/>
      <c r="I92" s="114"/>
      <c r="J92" s="114"/>
      <c r="K92" s="114"/>
    </row>
    <row r="93" ht="15.75" customHeight="1">
      <c r="A93" s="114"/>
      <c r="B93" s="114"/>
      <c r="C93" s="114"/>
      <c r="D93" s="114"/>
      <c r="E93" s="114"/>
      <c r="F93" s="114"/>
      <c r="G93" s="114"/>
      <c r="H93" s="114"/>
      <c r="I93" s="114"/>
      <c r="J93" s="114"/>
      <c r="K93" s="114"/>
    </row>
    <row r="94" ht="15.75" customHeight="1">
      <c r="A94" s="114"/>
      <c r="B94" s="114"/>
      <c r="C94" s="114"/>
      <c r="D94" s="114"/>
      <c r="E94" s="114"/>
      <c r="F94" s="114"/>
      <c r="G94" s="114"/>
      <c r="H94" s="114"/>
      <c r="I94" s="114"/>
      <c r="J94" s="114"/>
      <c r="K94" s="114"/>
    </row>
    <row r="95" ht="15.75" customHeight="1">
      <c r="A95" s="114"/>
      <c r="B95" s="114"/>
      <c r="C95" s="114"/>
      <c r="D95" s="114"/>
      <c r="E95" s="114"/>
      <c r="F95" s="114"/>
      <c r="G95" s="114"/>
      <c r="H95" s="114"/>
      <c r="I95" s="114"/>
      <c r="J95" s="114"/>
      <c r="K95" s="114"/>
    </row>
    <row r="96" ht="15.75" customHeight="1">
      <c r="A96" s="114"/>
      <c r="B96" s="114"/>
      <c r="C96" s="114"/>
      <c r="D96" s="114"/>
      <c r="E96" s="114"/>
      <c r="F96" s="114"/>
      <c r="G96" s="114"/>
      <c r="H96" s="114"/>
      <c r="I96" s="114"/>
      <c r="J96" s="114"/>
      <c r="K96" s="114"/>
    </row>
    <row r="97" ht="15.75" customHeight="1">
      <c r="A97" s="114"/>
      <c r="B97" s="114"/>
      <c r="C97" s="114"/>
      <c r="D97" s="114"/>
      <c r="E97" s="114"/>
      <c r="F97" s="114"/>
      <c r="G97" s="114"/>
      <c r="H97" s="114"/>
      <c r="I97" s="114"/>
      <c r="J97" s="114"/>
      <c r="K97" s="114"/>
    </row>
    <row r="98" ht="15.75" customHeight="1">
      <c r="A98" s="114"/>
      <c r="B98" s="114"/>
      <c r="C98" s="114"/>
      <c r="D98" s="114"/>
      <c r="E98" s="114"/>
      <c r="F98" s="114"/>
      <c r="G98" s="114"/>
      <c r="H98" s="114"/>
      <c r="I98" s="114"/>
      <c r="J98" s="114"/>
      <c r="K98" s="114"/>
    </row>
    <row r="99" ht="15.75" customHeight="1">
      <c r="A99" s="114"/>
      <c r="B99" s="114"/>
      <c r="C99" s="114"/>
      <c r="D99" s="114"/>
      <c r="E99" s="114"/>
      <c r="F99" s="114"/>
      <c r="G99" s="114"/>
      <c r="H99" s="114"/>
      <c r="I99" s="114"/>
      <c r="J99" s="114"/>
      <c r="K99" s="114"/>
    </row>
    <row r="100" ht="15.75" customHeight="1">
      <c r="A100" s="114"/>
      <c r="B100" s="114"/>
      <c r="C100" s="114"/>
      <c r="D100" s="114"/>
      <c r="E100" s="114"/>
      <c r="F100" s="114"/>
      <c r="G100" s="114"/>
      <c r="H100" s="114"/>
      <c r="I100" s="114"/>
      <c r="J100" s="114"/>
      <c r="K100" s="114"/>
    </row>
  </sheetData>
  <mergeCells count="35">
    <mergeCell ref="E3:G3"/>
    <mergeCell ref="A5:G5"/>
    <mergeCell ref="A41:A46"/>
    <mergeCell ref="A27:A30"/>
    <mergeCell ref="A31:A40"/>
    <mergeCell ref="B1:C1"/>
    <mergeCell ref="E1:G1"/>
    <mergeCell ref="B2:C2"/>
    <mergeCell ref="E2:G2"/>
    <mergeCell ref="D53:G54"/>
    <mergeCell ref="B3:C3"/>
    <mergeCell ref="A10:A12"/>
    <mergeCell ref="G10:G12"/>
    <mergeCell ref="D49:F49"/>
    <mergeCell ref="D50:F50"/>
    <mergeCell ref="B9:G9"/>
    <mergeCell ref="A13:A18"/>
    <mergeCell ref="B10:B12"/>
    <mergeCell ref="C10:F10"/>
    <mergeCell ref="C11:C12"/>
    <mergeCell ref="D11:D12"/>
    <mergeCell ref="E11:E12"/>
    <mergeCell ref="F11:F12"/>
    <mergeCell ref="A53:B53"/>
    <mergeCell ref="A54:B54"/>
    <mergeCell ref="D52:G52"/>
    <mergeCell ref="A51:G51"/>
    <mergeCell ref="A47:A48"/>
    <mergeCell ref="A49:C49"/>
    <mergeCell ref="A52:B52"/>
    <mergeCell ref="A50:C50"/>
    <mergeCell ref="A25:A26"/>
    <mergeCell ref="A19:A24"/>
    <mergeCell ref="A6:G6"/>
    <mergeCell ref="A7:G7"/>
  </mergeCells>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34.86"/>
    <col customWidth="1" min="2" max="2" width="30.29"/>
    <col customWidth="1" min="3" max="3" width="32.43"/>
    <col customWidth="1" min="4" max="4" width="28.14"/>
    <col customWidth="1" min="5" max="5" width="29.43"/>
    <col customWidth="1" min="6" max="6" width="32.71"/>
    <col customWidth="1" min="7" max="7" width="21.86"/>
    <col customWidth="1" min="8" max="8" width="26.43"/>
    <col customWidth="1" hidden="1" min="9" max="9" width="10.71"/>
    <col customWidth="1" min="10" max="11" width="10.71"/>
  </cols>
  <sheetData>
    <row r="1">
      <c r="A1" s="79" t="s">
        <v>2</v>
      </c>
      <c r="B1" s="63" t="str">
        <f>IF(ISBLANK('Synthèse'!B7),"",'Synthèse'!B7)</f>
        <v/>
      </c>
      <c r="C1" s="10"/>
      <c r="D1" s="49" t="s">
        <v>3</v>
      </c>
      <c r="E1" s="63" t="str">
        <f>IF(ISBLANK('Synthèse'!E7),"",'Synthèse'!E7)</f>
        <v/>
      </c>
      <c r="F1" s="64"/>
      <c r="G1" s="13"/>
      <c r="H1" s="114"/>
      <c r="I1" s="114"/>
      <c r="J1" s="114"/>
      <c r="K1" s="114"/>
    </row>
    <row r="2">
      <c r="A2" s="129" t="s">
        <v>4</v>
      </c>
      <c r="B2" s="66" t="str">
        <f>IF(ISBLANK('Synthèse'!B8),"",'Synthèse'!B8)</f>
        <v/>
      </c>
      <c r="C2" s="16"/>
      <c r="D2" s="67"/>
      <c r="E2" s="68"/>
      <c r="F2" s="69"/>
      <c r="G2" s="70"/>
      <c r="H2" s="114"/>
      <c r="I2" s="114"/>
      <c r="J2" s="114"/>
      <c r="K2" s="114"/>
    </row>
    <row r="3">
      <c r="A3" s="130" t="s">
        <v>5</v>
      </c>
      <c r="B3" s="72" t="str">
        <f>IF(ISBLANK('Synthèse'!B9),"",'Synthèse'!B9)</f>
        <v/>
      </c>
      <c r="C3" s="22"/>
      <c r="D3" s="73" t="s">
        <v>24</v>
      </c>
      <c r="E3" s="170"/>
      <c r="F3" s="75"/>
      <c r="G3" s="25"/>
      <c r="H3" s="114"/>
      <c r="I3" s="114"/>
      <c r="J3" s="114"/>
      <c r="K3" s="114"/>
    </row>
    <row r="4" ht="30.0" customHeight="1">
      <c r="A4" s="178"/>
      <c r="B4" s="97"/>
      <c r="C4" s="97"/>
      <c r="D4" s="97"/>
      <c r="E4" s="97"/>
      <c r="F4" s="97"/>
    </row>
    <row r="5">
      <c r="A5" s="76" t="s">
        <v>25</v>
      </c>
      <c r="B5" s="64"/>
      <c r="C5" s="64"/>
      <c r="D5" s="64"/>
      <c r="E5" s="64"/>
      <c r="F5" s="64"/>
      <c r="G5" s="13"/>
    </row>
    <row r="6">
      <c r="A6" s="179" t="s">
        <v>343</v>
      </c>
      <c r="B6" s="69"/>
      <c r="C6" s="69"/>
      <c r="D6" s="69"/>
      <c r="E6" s="69"/>
      <c r="F6" s="69"/>
      <c r="G6" s="70"/>
    </row>
    <row r="7">
      <c r="A7" s="180" t="s">
        <v>344</v>
      </c>
      <c r="B7" s="75"/>
      <c r="C7" s="75"/>
      <c r="D7" s="75"/>
      <c r="E7" s="75"/>
      <c r="F7" s="75"/>
      <c r="G7" s="25"/>
    </row>
    <row r="8" ht="30.0" customHeight="1">
      <c r="A8" s="181"/>
      <c r="B8" s="97"/>
      <c r="C8" s="97"/>
      <c r="D8" s="97"/>
      <c r="E8" s="97"/>
      <c r="F8" s="97"/>
    </row>
    <row r="9" ht="15.0" customHeight="1">
      <c r="A9" s="79"/>
      <c r="B9" s="182" t="s">
        <v>345</v>
      </c>
      <c r="C9" s="64"/>
      <c r="D9" s="64"/>
      <c r="E9" s="64"/>
      <c r="F9" s="64"/>
      <c r="G9" s="13"/>
    </row>
    <row r="10" ht="15.0" customHeight="1">
      <c r="A10" s="159" t="s">
        <v>29</v>
      </c>
      <c r="B10" s="83" t="s">
        <v>30</v>
      </c>
      <c r="C10" s="84" t="s">
        <v>31</v>
      </c>
      <c r="D10" s="69"/>
      <c r="E10" s="69"/>
      <c r="F10" s="16"/>
      <c r="G10" s="85" t="s">
        <v>32</v>
      </c>
    </row>
    <row r="11" ht="15.0" customHeight="1">
      <c r="A11" s="33"/>
      <c r="B11" s="36"/>
      <c r="C11" s="86" t="s">
        <v>346</v>
      </c>
      <c r="D11" s="86" t="s">
        <v>347</v>
      </c>
      <c r="E11" s="86" t="s">
        <v>348</v>
      </c>
      <c r="F11" s="87" t="s">
        <v>349</v>
      </c>
      <c r="G11" s="88"/>
    </row>
    <row r="12" ht="15.0" customHeight="1">
      <c r="A12" s="39"/>
      <c r="B12" s="42"/>
      <c r="C12" s="42"/>
      <c r="D12" s="42"/>
      <c r="E12" s="42"/>
      <c r="F12" s="42"/>
      <c r="G12" s="89"/>
    </row>
    <row r="13" ht="63.75" customHeight="1">
      <c r="A13" s="137" t="s">
        <v>297</v>
      </c>
      <c r="B13" s="138" t="s">
        <v>304</v>
      </c>
      <c r="C13" s="138" t="s">
        <v>350</v>
      </c>
      <c r="D13" s="138" t="s">
        <v>351</v>
      </c>
      <c r="E13" s="138" t="s">
        <v>352</v>
      </c>
      <c r="F13" s="138" t="s">
        <v>353</v>
      </c>
      <c r="G13" s="50"/>
      <c r="H13" s="93" t="str">
        <f>IF(I14&gt;1,"ATTENTION! TROP DE CROIX","")</f>
        <v/>
      </c>
    </row>
    <row r="14" ht="15.0" customHeight="1">
      <c r="A14" s="33"/>
      <c r="B14" s="139" t="s">
        <v>354</v>
      </c>
      <c r="C14" s="17"/>
      <c r="D14" s="17"/>
      <c r="E14" s="17"/>
      <c r="F14" s="17"/>
      <c r="G14" s="96" t="str">
        <f>IF(ISBLANK(F14),IF(ISBLANK(E14),IF(ISBLANK(D14),IF(ISBLANK(C14),"X",0.1),0.35),0.7),1)*16</f>
        <v>#VALUE!</v>
      </c>
      <c r="H14" s="97"/>
      <c r="I14" s="97" t="str">
        <f>COUNTA(C14:F14)</f>
        <v>0</v>
      </c>
    </row>
    <row r="15" ht="54.0" customHeight="1">
      <c r="A15" s="33"/>
      <c r="B15" s="140" t="s">
        <v>310</v>
      </c>
      <c r="C15" s="140" t="s">
        <v>355</v>
      </c>
      <c r="D15" s="140" t="s">
        <v>356</v>
      </c>
      <c r="E15" s="140" t="s">
        <v>357</v>
      </c>
      <c r="F15" s="140" t="s">
        <v>358</v>
      </c>
      <c r="G15" s="100"/>
      <c r="H15" s="93" t="str">
        <f>IF(I16&gt;1,"ATTENTION! TROP DE CROIX","")</f>
        <v/>
      </c>
      <c r="I15" s="93"/>
    </row>
    <row r="16" ht="15.0" customHeight="1">
      <c r="A16" s="33"/>
      <c r="B16" s="139" t="s">
        <v>359</v>
      </c>
      <c r="C16" s="143"/>
      <c r="D16" s="143"/>
      <c r="E16" s="143"/>
      <c r="F16" s="143"/>
      <c r="G16" s="96" t="str">
        <f>IF(ISBLANK(F16),IF(ISBLANK(E16),IF(ISBLANK(D16),IF(ISBLANK(C16),"X",0.1),0.35),0.7),1)*10</f>
        <v>#VALUE!</v>
      </c>
      <c r="H16" s="97"/>
      <c r="I16" s="97" t="str">
        <f>COUNTA(C16:F16)</f>
        <v>0</v>
      </c>
    </row>
    <row r="17" ht="63.0" customHeight="1">
      <c r="A17" s="33"/>
      <c r="B17" s="140" t="s">
        <v>316</v>
      </c>
      <c r="C17" s="140" t="s">
        <v>360</v>
      </c>
      <c r="D17" s="140" t="s">
        <v>361</v>
      </c>
      <c r="E17" s="140" t="s">
        <v>362</v>
      </c>
      <c r="F17" s="140" t="s">
        <v>363</v>
      </c>
      <c r="G17" s="100"/>
      <c r="H17" s="93" t="str">
        <f>IF(I18&gt;1,"ATTENTION! TROP DE CROIX","")</f>
        <v/>
      </c>
      <c r="I17" s="93"/>
    </row>
    <row r="18" ht="15.0" customHeight="1">
      <c r="A18" s="33"/>
      <c r="B18" s="139" t="s">
        <v>364</v>
      </c>
      <c r="C18" s="143"/>
      <c r="D18" s="143"/>
      <c r="E18" s="143"/>
      <c r="F18" s="143"/>
      <c r="G18" s="96" t="str">
        <f>IF(ISBLANK(F18),IF(ISBLANK(E18),IF(ISBLANK(D18),IF(ISBLANK(C18),"X",0.1),0.35),0.7),1)*16</f>
        <v>#VALUE!</v>
      </c>
      <c r="H18" s="97"/>
      <c r="I18" s="97" t="str">
        <f>COUNTA(C18:F18)</f>
        <v>0</v>
      </c>
    </row>
    <row r="19" ht="60.75" customHeight="1">
      <c r="A19" s="33"/>
      <c r="B19" s="140" t="s">
        <v>322</v>
      </c>
      <c r="C19" s="140" t="s">
        <v>365</v>
      </c>
      <c r="D19" s="140" t="s">
        <v>366</v>
      </c>
      <c r="E19" s="140" t="s">
        <v>367</v>
      </c>
      <c r="F19" s="140" t="s">
        <v>368</v>
      </c>
      <c r="G19" s="100"/>
      <c r="H19" s="93" t="str">
        <f>IF(I20&gt;1,"ATTENTION! TROP DE CROIX","")</f>
        <v/>
      </c>
      <c r="I19" s="93"/>
    </row>
    <row r="20">
      <c r="A20" s="39"/>
      <c r="B20" s="141" t="s">
        <v>73</v>
      </c>
      <c r="C20" s="142"/>
      <c r="D20" s="142"/>
      <c r="E20" s="142"/>
      <c r="F20" s="142"/>
      <c r="G20" s="104" t="str">
        <f>IF(ISBLANK(F20),IF(ISBLANK(E20),IF(ISBLANK(D20),IF(ISBLANK(C20),"X",0.1),0.35),0.7),1)*6</f>
        <v>#VALUE!</v>
      </c>
      <c r="I20" s="97" t="str">
        <f>COUNTA(C20:F20)</f>
        <v>0</v>
      </c>
    </row>
    <row r="21" ht="15.75" customHeight="1">
      <c r="A21" s="183" t="s">
        <v>99</v>
      </c>
      <c r="B21" s="64"/>
      <c r="C21" s="10"/>
      <c r="D21" s="184" t="str">
        <f>IF(I21=4,SUM(G14,G16,G18,G20),"Calcul impossible-Revoir le nb de positionnements")</f>
        <v>Calcul impossible-Revoir le nb de positionnements</v>
      </c>
      <c r="E21" s="64"/>
      <c r="F21" s="10"/>
      <c r="G21" s="185" t="s">
        <v>369</v>
      </c>
      <c r="I21" t="str">
        <f>SUM(I20,I18,I16,I14)</f>
        <v>0</v>
      </c>
    </row>
    <row r="22" ht="15.75" customHeight="1">
      <c r="A22" s="186" t="s">
        <v>370</v>
      </c>
      <c r="B22" s="75"/>
      <c r="C22" s="22"/>
      <c r="D22" s="187"/>
      <c r="E22" s="75"/>
      <c r="F22" s="22"/>
      <c r="G22" s="188" t="s">
        <v>369</v>
      </c>
    </row>
    <row r="23" ht="15.75" customHeight="1">
      <c r="A23" s="97"/>
      <c r="B23" s="97"/>
      <c r="C23" s="97"/>
      <c r="D23" s="97"/>
      <c r="E23" s="97"/>
      <c r="F23" s="97"/>
      <c r="G23" s="97"/>
    </row>
    <row r="24" ht="15.75" customHeight="1">
      <c r="A24" s="97"/>
      <c r="B24" s="97"/>
      <c r="C24" s="97"/>
      <c r="D24" s="97"/>
      <c r="E24" s="97"/>
      <c r="F24" s="97"/>
      <c r="G24" s="97"/>
    </row>
    <row r="25" ht="15.0" customHeight="1">
      <c r="A25" s="79"/>
      <c r="B25" s="189" t="s">
        <v>371</v>
      </c>
      <c r="C25" s="64"/>
      <c r="D25" s="64"/>
      <c r="E25" s="64"/>
      <c r="F25" s="64"/>
      <c r="G25" s="13"/>
    </row>
    <row r="26" ht="15.0" customHeight="1">
      <c r="A26" s="159" t="s">
        <v>29</v>
      </c>
      <c r="B26" s="83" t="s">
        <v>30</v>
      </c>
      <c r="C26" s="84" t="s">
        <v>31</v>
      </c>
      <c r="D26" s="69"/>
      <c r="E26" s="69"/>
      <c r="F26" s="16"/>
      <c r="G26" s="85" t="s">
        <v>32</v>
      </c>
    </row>
    <row r="27" ht="15.0" customHeight="1">
      <c r="A27" s="33"/>
      <c r="B27" s="36"/>
      <c r="C27" s="86" t="s">
        <v>372</v>
      </c>
      <c r="D27" s="86" t="s">
        <v>373</v>
      </c>
      <c r="E27" s="86" t="s">
        <v>374</v>
      </c>
      <c r="F27" s="87" t="s">
        <v>375</v>
      </c>
      <c r="G27" s="88"/>
    </row>
    <row r="28" ht="15.0" customHeight="1">
      <c r="A28" s="39"/>
      <c r="B28" s="42"/>
      <c r="C28" s="42"/>
      <c r="D28" s="42"/>
      <c r="E28" s="42"/>
      <c r="F28" s="42"/>
      <c r="G28" s="89"/>
    </row>
    <row r="29" ht="126.75" customHeight="1">
      <c r="A29" s="137" t="s">
        <v>277</v>
      </c>
      <c r="B29" s="138" t="s">
        <v>278</v>
      </c>
      <c r="C29" s="138" t="s">
        <v>376</v>
      </c>
      <c r="D29" s="138" t="s">
        <v>377</v>
      </c>
      <c r="E29" s="138" t="s">
        <v>378</v>
      </c>
      <c r="F29" s="138" t="s">
        <v>379</v>
      </c>
      <c r="G29" s="50"/>
      <c r="H29" s="93" t="str">
        <f>IF(I30&gt;1,"ATTENTION! TROP DE CROIX","")</f>
        <v/>
      </c>
      <c r="I29" s="93"/>
    </row>
    <row r="30" ht="15.0" customHeight="1">
      <c r="A30" s="33"/>
      <c r="B30" s="139" t="s">
        <v>380</v>
      </c>
      <c r="C30" s="17"/>
      <c r="D30" s="17"/>
      <c r="E30" s="17"/>
      <c r="F30" s="17"/>
      <c r="G30" s="96" t="str">
        <f>IF(ISBLANK(F30),IF(ISBLANK(E30),IF(ISBLANK(D30),IF(ISBLANK(C30),"X",0.1),0.35),0.7),1)*4</f>
        <v>#VALUE!</v>
      </c>
      <c r="H30" s="97"/>
      <c r="I30" s="97" t="str">
        <f>COUNTA(C30:F30)</f>
        <v>0</v>
      </c>
    </row>
    <row r="31" ht="123.0" customHeight="1">
      <c r="A31" s="33"/>
      <c r="B31" s="140" t="s">
        <v>381</v>
      </c>
      <c r="C31" s="140" t="s">
        <v>382</v>
      </c>
      <c r="D31" s="140" t="s">
        <v>383</v>
      </c>
      <c r="E31" s="140" t="s">
        <v>384</v>
      </c>
      <c r="F31" s="140" t="s">
        <v>385</v>
      </c>
      <c r="G31" s="100"/>
      <c r="H31" s="93" t="str">
        <f>IF(I32&gt;1,"ATTENTION! TROP DE CROIX","")</f>
        <v/>
      </c>
      <c r="I31" s="93"/>
    </row>
    <row r="32" ht="15.0" customHeight="1">
      <c r="A32" s="39"/>
      <c r="B32" s="141" t="s">
        <v>386</v>
      </c>
      <c r="C32" s="142"/>
      <c r="D32" s="142"/>
      <c r="E32" s="142"/>
      <c r="F32" s="142"/>
      <c r="G32" s="104" t="str">
        <f>IF(ISBLANK(F32),IF(ISBLANK(E32),IF(ISBLANK(D32),IF(ISBLANK(C32),"X",0.1),0.35),0.7),1)*4</f>
        <v>#VALUE!</v>
      </c>
      <c r="H32" s="97"/>
      <c r="I32" s="97" t="str">
        <f>COUNTA(C32:F32)</f>
        <v>0</v>
      </c>
    </row>
    <row r="33" ht="197.25" customHeight="1">
      <c r="A33" s="137" t="s">
        <v>284</v>
      </c>
      <c r="B33" s="138" t="s">
        <v>285</v>
      </c>
      <c r="C33" s="138" t="s">
        <v>387</v>
      </c>
      <c r="D33" s="138" t="s">
        <v>388</v>
      </c>
      <c r="E33" s="138" t="s">
        <v>389</v>
      </c>
      <c r="F33" s="138" t="s">
        <v>390</v>
      </c>
      <c r="G33" s="92"/>
      <c r="H33" s="93" t="str">
        <f>IF(I34&gt;1,"ATTENTION! TROP DE CROIX","")</f>
        <v/>
      </c>
      <c r="I33" s="93"/>
    </row>
    <row r="34" ht="15.0" customHeight="1">
      <c r="A34" s="33"/>
      <c r="B34" s="139" t="s">
        <v>290</v>
      </c>
      <c r="C34" s="143"/>
      <c r="D34" s="143"/>
      <c r="E34" s="143" t="s">
        <v>391</v>
      </c>
      <c r="F34" s="143"/>
      <c r="G34" s="96" t="str">
        <f>IF(ISBLANK(F34),IF(ISBLANK(E34),IF(ISBLANK(D34),IF(ISBLANK(C34),"X",0.1),0.35),0.7),1)*3</f>
        <v>2.1</v>
      </c>
      <c r="H34" s="97"/>
      <c r="I34" s="97" t="str">
        <f>COUNTA(C34:F34)</f>
        <v>1</v>
      </c>
    </row>
    <row r="35" ht="81.0" customHeight="1">
      <c r="A35" s="33"/>
      <c r="B35" s="140" t="s">
        <v>291</v>
      </c>
      <c r="C35" s="140" t="s">
        <v>392</v>
      </c>
      <c r="D35" s="140" t="s">
        <v>393</v>
      </c>
      <c r="E35" s="140" t="s">
        <v>394</v>
      </c>
      <c r="F35" s="140" t="s">
        <v>395</v>
      </c>
      <c r="G35" s="100"/>
      <c r="H35" s="93" t="str">
        <f>IF(I36&gt;1,"ATTENTION! TROP DE CROIX","")</f>
        <v/>
      </c>
      <c r="I35" s="93"/>
    </row>
    <row r="36" ht="15.0" customHeight="1">
      <c r="A36" s="33"/>
      <c r="B36" s="139" t="s">
        <v>158</v>
      </c>
      <c r="C36" s="143"/>
      <c r="D36" s="143"/>
      <c r="E36" s="143"/>
      <c r="F36" s="143"/>
      <c r="G36" s="96" t="str">
        <f>IF(ISBLANK(F36),IF(ISBLANK(E36),IF(ISBLANK(D36),IF(ISBLANK(C36),"X",0.1),0.35),0.7),1)*3</f>
        <v>#VALUE!</v>
      </c>
      <c r="H36" s="97"/>
      <c r="I36" s="97" t="str">
        <f>COUNTA(C36:F36)</f>
        <v>0</v>
      </c>
    </row>
    <row r="37" ht="81.0" customHeight="1">
      <c r="A37" s="33"/>
      <c r="B37" s="140" t="s">
        <v>396</v>
      </c>
      <c r="C37" s="140" t="s">
        <v>397</v>
      </c>
      <c r="D37" s="140" t="s">
        <v>398</v>
      </c>
      <c r="E37" s="140" t="s">
        <v>399</v>
      </c>
      <c r="F37" s="140" t="s">
        <v>400</v>
      </c>
      <c r="G37" s="106"/>
      <c r="H37" s="93" t="str">
        <f>IF(I38&gt;1,"ATTENTION! TROP DE CROIX","")</f>
        <v/>
      </c>
      <c r="I37" s="93"/>
    </row>
    <row r="38" ht="15.0" customHeight="1">
      <c r="A38" s="39"/>
      <c r="B38" s="141" t="s">
        <v>296</v>
      </c>
      <c r="C38" s="142"/>
      <c r="D38" s="142"/>
      <c r="E38" s="142"/>
      <c r="F38" s="142"/>
      <c r="G38" s="104" t="str">
        <f>IF(ISBLANK(F38),IF(ISBLANK(E38),IF(ISBLANK(D38),IF(ISBLANK(C38),"X",0.1),0.35),0.7),1)*2</f>
        <v>#VALUE!</v>
      </c>
      <c r="H38" s="97"/>
      <c r="I38" s="97" t="str">
        <f>COUNTA(C38:F38)</f>
        <v>0</v>
      </c>
    </row>
    <row r="39" ht="67.5" customHeight="1">
      <c r="A39" s="137" t="s">
        <v>401</v>
      </c>
      <c r="B39" s="138" t="s">
        <v>402</v>
      </c>
      <c r="C39" s="138" t="s">
        <v>403</v>
      </c>
      <c r="D39" s="138" t="s">
        <v>404</v>
      </c>
      <c r="E39" s="138" t="s">
        <v>405</v>
      </c>
      <c r="F39" s="138" t="s">
        <v>406</v>
      </c>
      <c r="G39" s="108"/>
      <c r="H39" s="93" t="str">
        <f>IF(I40&gt;1,"ATTENTION! TROP DE CROIX","")</f>
        <v/>
      </c>
      <c r="I39" s="93"/>
    </row>
    <row r="40" ht="15.0" customHeight="1">
      <c r="A40" s="39"/>
      <c r="B40" s="141" t="s">
        <v>407</v>
      </c>
      <c r="C40" s="142"/>
      <c r="D40" s="142"/>
      <c r="E40" s="142"/>
      <c r="F40" s="142"/>
      <c r="G40" s="104" t="str">
        <f>IF(ISBLANK(F40),IF(ISBLANK(E40),IF(ISBLANK(D40),IF(ISBLANK(C40),"X",0.1),0.35),0.7),1)*5</f>
        <v>#VALUE!</v>
      </c>
      <c r="H40" s="97"/>
      <c r="I40" s="97" t="str">
        <f>COUNTA(C40:F40)</f>
        <v>0</v>
      </c>
    </row>
    <row r="41" ht="72.0" customHeight="1">
      <c r="A41" s="137" t="s">
        <v>239</v>
      </c>
      <c r="B41" s="138" t="s">
        <v>408</v>
      </c>
      <c r="C41" s="138" t="s">
        <v>409</v>
      </c>
      <c r="D41" s="138" t="s">
        <v>410</v>
      </c>
      <c r="E41" s="138" t="s">
        <v>411</v>
      </c>
      <c r="F41" s="138" t="s">
        <v>412</v>
      </c>
      <c r="G41" s="108"/>
      <c r="H41" s="93" t="str">
        <f>IF(I42&gt;1,"ATTENTION! TROP DE CROIX","")</f>
        <v/>
      </c>
      <c r="I41" s="93"/>
    </row>
    <row r="42" ht="15.0" customHeight="1">
      <c r="A42" s="39"/>
      <c r="B42" s="141" t="s">
        <v>98</v>
      </c>
      <c r="C42" s="142"/>
      <c r="D42" s="142"/>
      <c r="E42" s="142"/>
      <c r="F42" s="142"/>
      <c r="G42" s="104" t="str">
        <f>IF(ISBLANK(F42),IF(ISBLANK(E42),IF(ISBLANK(D42),IF(ISBLANK(C42),"X",0.1),0.35),0.7),1)*5</f>
        <v>#VALUE!</v>
      </c>
      <c r="H42" s="97"/>
      <c r="I42" s="97" t="str">
        <f>COUNTA(C42:F42)</f>
        <v>0</v>
      </c>
    </row>
    <row r="43" ht="73.5" customHeight="1">
      <c r="A43" s="137" t="s">
        <v>413</v>
      </c>
      <c r="B43" s="138" t="s">
        <v>414</v>
      </c>
      <c r="C43" s="138" t="s">
        <v>415</v>
      </c>
      <c r="D43" s="138" t="s">
        <v>416</v>
      </c>
      <c r="E43" s="138" t="s">
        <v>417</v>
      </c>
      <c r="F43" s="138" t="s">
        <v>418</v>
      </c>
      <c r="G43" s="108"/>
      <c r="H43" s="93" t="str">
        <f>IF(I44&gt;1,"ATTENTION! TROP DE CROIX","")</f>
        <v/>
      </c>
      <c r="I43" s="93"/>
    </row>
    <row r="44" ht="15.0" customHeight="1">
      <c r="A44" s="39"/>
      <c r="B44" s="141" t="s">
        <v>419</v>
      </c>
      <c r="C44" s="142"/>
      <c r="D44" s="142"/>
      <c r="E44" s="142"/>
      <c r="F44" s="142"/>
      <c r="G44" s="104" t="str">
        <f>IF(ISBLANK(F44),IF(ISBLANK(E44),IF(ISBLANK(D44),IF(ISBLANK(C44),"X",0.1),0.35),0.7),1)*6</f>
        <v>#VALUE!</v>
      </c>
      <c r="H44" s="97"/>
      <c r="I44" s="97" t="str">
        <f>COUNTA(C44:F44)</f>
        <v>0</v>
      </c>
    </row>
    <row r="45" ht="15.0" customHeight="1">
      <c r="A45" s="148" t="s">
        <v>99</v>
      </c>
      <c r="B45" s="64"/>
      <c r="C45" s="10"/>
      <c r="D45" s="149" t="str">
        <f>IF(I45=8,SUM(G30+G32+G34+G36+G38+G40+G42+G44),"Calcul impossible-Revoir le nb de positionnements")</f>
        <v>Calcul impossible-Revoir le nb de positionnements</v>
      </c>
      <c r="E45" s="64"/>
      <c r="F45" s="10"/>
      <c r="G45" s="190" t="s">
        <v>420</v>
      </c>
      <c r="I45" t="str">
        <f>SUM(I44,I42,I40,I38,I36,I34,I32,I30)</f>
        <v>1</v>
      </c>
    </row>
    <row r="46" ht="15.0" customHeight="1">
      <c r="A46" s="151" t="s">
        <v>101</v>
      </c>
      <c r="B46" s="75"/>
      <c r="C46" s="22"/>
      <c r="D46" s="116"/>
      <c r="E46" s="75"/>
      <c r="F46" s="22"/>
      <c r="G46" s="191" t="s">
        <v>420</v>
      </c>
    </row>
    <row r="47" ht="15.0" customHeight="1">
      <c r="A47" s="167"/>
      <c r="B47" s="127"/>
      <c r="C47" s="127"/>
      <c r="D47" s="127"/>
      <c r="E47" s="127"/>
      <c r="F47" s="127"/>
      <c r="G47" s="127"/>
    </row>
    <row r="48" ht="15.0" customHeight="1">
      <c r="A48" s="192" t="s">
        <v>421</v>
      </c>
      <c r="B48" s="4"/>
      <c r="C48" s="5"/>
      <c r="D48" s="193" t="str">
        <f>SUM(D46,D22)</f>
        <v>0</v>
      </c>
      <c r="E48" s="4"/>
      <c r="F48" s="5"/>
      <c r="G48" s="194" t="s">
        <v>422</v>
      </c>
    </row>
    <row r="49" ht="15.0" customHeight="1">
      <c r="A49" s="195"/>
      <c r="B49" s="97"/>
      <c r="C49" s="97"/>
      <c r="D49" s="97"/>
      <c r="E49" s="97"/>
      <c r="F49" s="97"/>
      <c r="G49" s="97"/>
    </row>
    <row r="50" ht="45.0" customHeight="1">
      <c r="A50" s="196" t="s">
        <v>423</v>
      </c>
      <c r="B50" s="10"/>
      <c r="C50" s="197" t="s">
        <v>103</v>
      </c>
      <c r="D50" s="198" t="s">
        <v>104</v>
      </c>
      <c r="E50" s="64"/>
      <c r="F50" s="64"/>
      <c r="G50" s="13"/>
    </row>
    <row r="51" ht="45.0" customHeight="1">
      <c r="A51" s="154"/>
      <c r="B51" s="16"/>
      <c r="C51" s="155"/>
      <c r="D51" s="199"/>
      <c r="E51" s="124"/>
      <c r="F51" s="124"/>
      <c r="G51" s="125"/>
    </row>
    <row r="52" ht="45.0" customHeight="1">
      <c r="A52" s="157"/>
      <c r="B52" s="22"/>
      <c r="C52" s="158"/>
      <c r="D52" s="40"/>
      <c r="E52" s="127"/>
      <c r="F52" s="127"/>
      <c r="G52" s="128"/>
    </row>
    <row r="53" ht="15.75" customHeight="1">
      <c r="A53" s="195"/>
    </row>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49">
    <mergeCell ref="A48:C48"/>
    <mergeCell ref="D48:F48"/>
    <mergeCell ref="A51:B51"/>
    <mergeCell ref="A52:B52"/>
    <mergeCell ref="D51:G52"/>
    <mergeCell ref="D50:G50"/>
    <mergeCell ref="A50:B50"/>
    <mergeCell ref="A41:A42"/>
    <mergeCell ref="A45:C45"/>
    <mergeCell ref="A46:C46"/>
    <mergeCell ref="A47:G47"/>
    <mergeCell ref="A43:A44"/>
    <mergeCell ref="D45:F45"/>
    <mergeCell ref="D46:F46"/>
    <mergeCell ref="C27:C28"/>
    <mergeCell ref="D27:D28"/>
    <mergeCell ref="E27:E28"/>
    <mergeCell ref="F27:F28"/>
    <mergeCell ref="D21:F21"/>
    <mergeCell ref="D22:F22"/>
    <mergeCell ref="C26:F26"/>
    <mergeCell ref="B25:G25"/>
    <mergeCell ref="A21:C21"/>
    <mergeCell ref="A22:C22"/>
    <mergeCell ref="G26:G28"/>
    <mergeCell ref="B10:B12"/>
    <mergeCell ref="B1:C1"/>
    <mergeCell ref="B2:C2"/>
    <mergeCell ref="B3:C3"/>
    <mergeCell ref="E1:G1"/>
    <mergeCell ref="E2:G2"/>
    <mergeCell ref="E3:G3"/>
    <mergeCell ref="A5:G5"/>
    <mergeCell ref="A6:G6"/>
    <mergeCell ref="A7:G7"/>
    <mergeCell ref="C10:F10"/>
    <mergeCell ref="G10:G12"/>
    <mergeCell ref="C11:C12"/>
    <mergeCell ref="D11:D12"/>
    <mergeCell ref="E11:E12"/>
    <mergeCell ref="F11:F12"/>
    <mergeCell ref="B9:G9"/>
    <mergeCell ref="A10:A12"/>
    <mergeCell ref="A29:A32"/>
    <mergeCell ref="A33:A38"/>
    <mergeCell ref="A13:A20"/>
    <mergeCell ref="A26:A28"/>
    <mergeCell ref="B26:B28"/>
    <mergeCell ref="A39:A40"/>
  </mergeCells>
  <printOptions/>
  <pageMargins bottom="0.75" footer="0.0" header="0.0" left="0.7" right="0.7" top="0.75"/>
  <pageSetup fitToHeight="0" paperSize="9"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4.86"/>
    <col customWidth="1" min="2" max="2" width="30.29"/>
    <col customWidth="1" min="3" max="3" width="32.43"/>
    <col customWidth="1" min="4" max="4" width="28.14"/>
    <col customWidth="1" min="5" max="5" width="29.43"/>
    <col customWidth="1" min="6" max="6" width="32.71"/>
    <col customWidth="1" min="7" max="7" width="21.86"/>
    <col customWidth="1" min="8" max="8" width="14.14"/>
    <col customWidth="1" hidden="1" min="9" max="9" width="11.14"/>
    <col customWidth="1" min="10" max="11" width="11.14"/>
  </cols>
  <sheetData>
    <row r="1">
      <c r="A1" s="79" t="s">
        <v>2</v>
      </c>
      <c r="B1" s="63" t="str">
        <f>IF(ISBLANK('Synthèse'!B7),"",'Synthèse'!B7)</f>
        <v/>
      </c>
      <c r="C1" s="10"/>
      <c r="D1" s="49" t="s">
        <v>3</v>
      </c>
      <c r="E1" s="63" t="str">
        <f>IF(ISBLANK('Synthèse'!E7),"",'Synthèse'!E7)</f>
        <v/>
      </c>
      <c r="F1" s="64"/>
      <c r="G1" s="13"/>
      <c r="H1" s="114"/>
      <c r="I1" s="114"/>
      <c r="J1" s="114"/>
      <c r="K1" s="114"/>
    </row>
    <row r="2">
      <c r="A2" s="129" t="s">
        <v>4</v>
      </c>
      <c r="B2" s="66" t="str">
        <f>IF(ISBLANK('Synthèse'!B8),"",'Synthèse'!B8)</f>
        <v/>
      </c>
      <c r="C2" s="16"/>
      <c r="D2" s="67"/>
      <c r="E2" s="68"/>
      <c r="F2" s="69"/>
      <c r="G2" s="70"/>
      <c r="H2" s="114"/>
      <c r="I2" s="114"/>
      <c r="J2" s="114"/>
      <c r="K2" s="114"/>
    </row>
    <row r="3">
      <c r="A3" s="130" t="s">
        <v>5</v>
      </c>
      <c r="B3" s="72" t="str">
        <f>IF(ISBLANK('Synthèse'!B9),"",'Synthèse'!B9)</f>
        <v/>
      </c>
      <c r="C3" s="22"/>
      <c r="D3" s="73" t="s">
        <v>24</v>
      </c>
      <c r="E3" s="170"/>
      <c r="F3" s="75"/>
      <c r="G3" s="25"/>
      <c r="H3" s="114"/>
      <c r="I3" s="114"/>
      <c r="J3" s="114"/>
      <c r="K3" s="114"/>
    </row>
    <row r="4" ht="30.0" customHeight="1">
      <c r="A4" s="200"/>
      <c r="B4" s="114"/>
      <c r="C4" s="114"/>
      <c r="D4" s="114"/>
      <c r="E4" s="114"/>
      <c r="F4" s="114"/>
      <c r="G4" s="114"/>
      <c r="H4" s="114"/>
      <c r="I4" s="114"/>
      <c r="J4" s="114"/>
      <c r="K4" s="114"/>
    </row>
    <row r="5">
      <c r="A5" s="76" t="s">
        <v>25</v>
      </c>
      <c r="B5" s="64"/>
      <c r="C5" s="64"/>
      <c r="D5" s="64"/>
      <c r="E5" s="64"/>
      <c r="F5" s="64"/>
      <c r="G5" s="13"/>
      <c r="H5" s="114"/>
      <c r="I5" s="114"/>
      <c r="J5" s="114"/>
      <c r="K5" s="114"/>
    </row>
    <row r="6">
      <c r="A6" s="201" t="s">
        <v>424</v>
      </c>
      <c r="B6" s="69"/>
      <c r="C6" s="69"/>
      <c r="D6" s="69"/>
      <c r="E6" s="69"/>
      <c r="F6" s="69"/>
      <c r="G6" s="70"/>
      <c r="H6" s="114"/>
      <c r="I6" s="114"/>
      <c r="J6" s="114"/>
      <c r="K6" s="114"/>
    </row>
    <row r="7">
      <c r="A7" s="202" t="s">
        <v>344</v>
      </c>
      <c r="B7" s="75"/>
      <c r="C7" s="75"/>
      <c r="D7" s="75"/>
      <c r="E7" s="75"/>
      <c r="F7" s="75"/>
      <c r="G7" s="25"/>
      <c r="H7" s="114"/>
      <c r="I7" s="114"/>
      <c r="J7" s="114"/>
      <c r="K7" s="114"/>
    </row>
    <row r="8" ht="30.0" customHeight="1">
      <c r="A8" s="131"/>
      <c r="B8" s="114"/>
      <c r="C8" s="114"/>
      <c r="D8" s="114"/>
      <c r="E8" s="114"/>
      <c r="F8" s="114"/>
      <c r="G8" s="114"/>
      <c r="H8" s="114"/>
      <c r="I8" s="114"/>
      <c r="J8" s="114"/>
      <c r="K8" s="114"/>
    </row>
    <row r="9" ht="15.0" customHeight="1">
      <c r="A9" s="61"/>
      <c r="B9" s="203" t="s">
        <v>425</v>
      </c>
      <c r="C9" s="64"/>
      <c r="D9" s="64"/>
      <c r="E9" s="64"/>
      <c r="F9" s="64"/>
      <c r="G9" s="13"/>
      <c r="H9" s="114"/>
      <c r="I9" s="114"/>
      <c r="J9" s="114"/>
      <c r="K9" s="114"/>
    </row>
    <row r="10" ht="15.0" customHeight="1">
      <c r="A10" s="159" t="s">
        <v>29</v>
      </c>
      <c r="B10" s="83" t="s">
        <v>30</v>
      </c>
      <c r="C10" s="84" t="s">
        <v>31</v>
      </c>
      <c r="D10" s="69"/>
      <c r="E10" s="69"/>
      <c r="F10" s="16"/>
      <c r="G10" s="85" t="s">
        <v>32</v>
      </c>
      <c r="H10" s="114"/>
      <c r="I10" s="114"/>
      <c r="J10" s="114"/>
      <c r="K10" s="114"/>
    </row>
    <row r="11" ht="15.0" customHeight="1">
      <c r="A11" s="33"/>
      <c r="B11" s="36"/>
      <c r="C11" s="86" t="s">
        <v>426</v>
      </c>
      <c r="D11" s="86" t="s">
        <v>427</v>
      </c>
      <c r="E11" s="86" t="s">
        <v>428</v>
      </c>
      <c r="F11" s="87" t="s">
        <v>429</v>
      </c>
      <c r="G11" s="88"/>
      <c r="H11" s="114"/>
      <c r="I11" s="114"/>
      <c r="J11" s="114"/>
      <c r="K11" s="114"/>
    </row>
    <row r="12" ht="15.0" customHeight="1">
      <c r="A12" s="39"/>
      <c r="B12" s="42"/>
      <c r="C12" s="42"/>
      <c r="D12" s="42"/>
      <c r="E12" s="42"/>
      <c r="F12" s="42"/>
      <c r="G12" s="89"/>
      <c r="H12" s="114"/>
      <c r="I12" s="114"/>
      <c r="J12" s="114"/>
      <c r="K12" s="114"/>
    </row>
    <row r="13" ht="94.5" customHeight="1">
      <c r="A13" s="137" t="s">
        <v>200</v>
      </c>
      <c r="B13" s="138" t="s">
        <v>201</v>
      </c>
      <c r="C13" s="138" t="s">
        <v>430</v>
      </c>
      <c r="D13" s="138" t="s">
        <v>431</v>
      </c>
      <c r="E13" s="138" t="s">
        <v>432</v>
      </c>
      <c r="F13" s="138" t="s">
        <v>433</v>
      </c>
      <c r="G13" s="50"/>
      <c r="H13" s="114"/>
      <c r="I13" s="97"/>
      <c r="J13" s="114"/>
      <c r="K13" s="114"/>
    </row>
    <row r="14" ht="15.0" customHeight="1">
      <c r="A14" s="33"/>
      <c r="B14" s="139" t="s">
        <v>434</v>
      </c>
      <c r="C14" s="17"/>
      <c r="D14" s="17"/>
      <c r="E14" s="17"/>
      <c r="F14" s="17"/>
      <c r="G14" s="96" t="str">
        <f>IF(ISBLANK(F14),IF(ISBLANK(E14),IF(ISBLANK(D14),IF(ISBLANK(C14),"X",0.1),0.35),0.7),1)*19</f>
        <v>#VALUE!</v>
      </c>
      <c r="H14" s="114"/>
      <c r="I14" s="97" t="str">
        <f>COUNTA(C14:F14)</f>
        <v>0</v>
      </c>
      <c r="J14" s="114"/>
      <c r="K14" s="114"/>
    </row>
    <row r="15" ht="60.75" customHeight="1">
      <c r="A15" s="33"/>
      <c r="B15" s="140" t="s">
        <v>207</v>
      </c>
      <c r="C15" s="140" t="s">
        <v>435</v>
      </c>
      <c r="D15" s="140" t="s">
        <v>436</v>
      </c>
      <c r="E15" s="140" t="s">
        <v>437</v>
      </c>
      <c r="F15" s="140" t="s">
        <v>438</v>
      </c>
      <c r="G15" s="100"/>
      <c r="H15" s="114"/>
      <c r="I15" s="93"/>
      <c r="J15" s="114"/>
      <c r="K15" s="114"/>
    </row>
    <row r="16" ht="15.0" customHeight="1">
      <c r="A16" s="33"/>
      <c r="B16" s="139" t="s">
        <v>439</v>
      </c>
      <c r="C16" s="143"/>
      <c r="D16" s="143"/>
      <c r="E16" s="143"/>
      <c r="F16" s="143"/>
      <c r="G16" s="96" t="str">
        <f>IF(ISBLANK(F16),IF(ISBLANK(E16),IF(ISBLANK(D16),IF(ISBLANK(C16),"X",0.1),0.35),0.7),1)*19</f>
        <v>#VALUE!</v>
      </c>
      <c r="H16" s="114"/>
      <c r="I16" s="97" t="str">
        <f>COUNTA(C16:F16)</f>
        <v>0</v>
      </c>
      <c r="J16" s="114"/>
      <c r="K16" s="114"/>
    </row>
    <row r="17" ht="51.75" customHeight="1">
      <c r="A17" s="33"/>
      <c r="B17" s="140" t="s">
        <v>213</v>
      </c>
      <c r="C17" s="140" t="s">
        <v>440</v>
      </c>
      <c r="D17" s="140" t="s">
        <v>441</v>
      </c>
      <c r="E17" s="140" t="s">
        <v>442</v>
      </c>
      <c r="F17" s="140" t="s">
        <v>443</v>
      </c>
      <c r="G17" s="100"/>
      <c r="H17" s="114"/>
      <c r="I17" s="93"/>
      <c r="J17" s="114"/>
      <c r="K17" s="114"/>
    </row>
    <row r="18" ht="15.0" customHeight="1">
      <c r="A18" s="39"/>
      <c r="B18" s="141" t="s">
        <v>359</v>
      </c>
      <c r="C18" s="142"/>
      <c r="D18" s="142"/>
      <c r="E18" s="142"/>
      <c r="F18" s="142"/>
      <c r="G18" s="104" t="str">
        <f>IF(ISBLANK(F18),IF(ISBLANK(E18),IF(ISBLANK(D18),IF(ISBLANK(C18),"X",0.1),0.35),0.7),1)*10</f>
        <v>#VALUE!</v>
      </c>
      <c r="H18" s="114"/>
      <c r="I18" s="97" t="str">
        <f>COUNTA(C18:F18)</f>
        <v>0</v>
      </c>
      <c r="J18" s="114"/>
      <c r="K18" s="114"/>
    </row>
    <row r="19" ht="15.0" customHeight="1">
      <c r="A19" s="183" t="s">
        <v>99</v>
      </c>
      <c r="B19" s="64"/>
      <c r="C19" s="10"/>
      <c r="D19" s="204" t="str">
        <f>IF(I19=3,SUM(G14,G16,G18),"Calcul impossible-Revoir le nb de positionnements")</f>
        <v>Calcul impossible-Revoir le nb de positionnements</v>
      </c>
      <c r="E19" s="134"/>
      <c r="F19" s="205"/>
      <c r="G19" s="206" t="s">
        <v>369</v>
      </c>
      <c r="H19" s="114"/>
      <c r="I19" s="93" t="str">
        <f>SUM(I18+I16+I14)</f>
        <v>0</v>
      </c>
      <c r="J19" s="114"/>
      <c r="K19" s="114"/>
    </row>
    <row r="20" ht="15.0" customHeight="1">
      <c r="A20" s="186" t="s">
        <v>370</v>
      </c>
      <c r="B20" s="75"/>
      <c r="C20" s="22"/>
      <c r="D20" s="207"/>
      <c r="E20" s="69"/>
      <c r="F20" s="16"/>
      <c r="G20" s="208" t="s">
        <v>369</v>
      </c>
      <c r="H20" s="114"/>
      <c r="I20" s="97"/>
      <c r="J20" s="114"/>
      <c r="K20" s="114"/>
    </row>
    <row r="21" ht="15.0" customHeight="1">
      <c r="A21" s="114"/>
      <c r="B21" s="114"/>
      <c r="C21" s="114"/>
      <c r="D21" s="114"/>
      <c r="E21" s="114"/>
      <c r="F21" s="114"/>
      <c r="G21" s="114"/>
      <c r="H21" s="114"/>
      <c r="I21" s="97"/>
      <c r="J21" s="114"/>
      <c r="K21" s="114"/>
    </row>
    <row r="22" ht="15.0" customHeight="1">
      <c r="A22" s="114"/>
      <c r="B22" s="114"/>
      <c r="C22" s="114"/>
      <c r="D22" s="114"/>
      <c r="E22" s="114"/>
      <c r="F22" s="114"/>
      <c r="G22" s="114"/>
      <c r="H22" s="114"/>
      <c r="I22" s="97"/>
      <c r="J22" s="114"/>
      <c r="K22" s="114"/>
    </row>
    <row r="23" ht="15.0" customHeight="1">
      <c r="A23" s="79"/>
      <c r="B23" s="189" t="s">
        <v>444</v>
      </c>
      <c r="C23" s="64"/>
      <c r="D23" s="64"/>
      <c r="E23" s="64"/>
      <c r="F23" s="64"/>
      <c r="G23" s="13"/>
      <c r="H23" s="114"/>
      <c r="I23" s="97"/>
      <c r="J23" s="114"/>
      <c r="K23" s="114"/>
    </row>
    <row r="24" ht="15.0" customHeight="1">
      <c r="A24" s="159" t="s">
        <v>29</v>
      </c>
      <c r="B24" s="83" t="s">
        <v>30</v>
      </c>
      <c r="C24" s="84" t="s">
        <v>31</v>
      </c>
      <c r="D24" s="69"/>
      <c r="E24" s="69"/>
      <c r="F24" s="16"/>
      <c r="G24" s="85" t="s">
        <v>32</v>
      </c>
      <c r="H24" s="114"/>
      <c r="I24" s="97"/>
      <c r="J24" s="114"/>
      <c r="K24" s="114"/>
    </row>
    <row r="25" ht="15.0" customHeight="1">
      <c r="A25" s="33"/>
      <c r="B25" s="36"/>
      <c r="C25" s="86" t="s">
        <v>445</v>
      </c>
      <c r="D25" s="86" t="s">
        <v>446</v>
      </c>
      <c r="E25" s="86" t="s">
        <v>447</v>
      </c>
      <c r="F25" s="87" t="s">
        <v>448</v>
      </c>
      <c r="G25" s="88"/>
      <c r="H25" s="114"/>
      <c r="I25" s="97"/>
      <c r="J25" s="114"/>
      <c r="K25" s="114"/>
    </row>
    <row r="26" ht="15.0" customHeight="1">
      <c r="A26" s="39"/>
      <c r="B26" s="42"/>
      <c r="C26" s="42"/>
      <c r="D26" s="42"/>
      <c r="E26" s="42"/>
      <c r="F26" s="42"/>
      <c r="G26" s="89"/>
      <c r="H26" s="114"/>
      <c r="I26" s="97"/>
      <c r="J26" s="114"/>
      <c r="K26" s="114"/>
    </row>
    <row r="27" ht="171.0" customHeight="1">
      <c r="A27" s="137" t="s">
        <v>181</v>
      </c>
      <c r="B27" s="138" t="s">
        <v>182</v>
      </c>
      <c r="C27" s="138" t="s">
        <v>449</v>
      </c>
      <c r="D27" s="138" t="s">
        <v>450</v>
      </c>
      <c r="E27" s="138" t="s">
        <v>451</v>
      </c>
      <c r="F27" s="138" t="s">
        <v>452</v>
      </c>
      <c r="G27" s="209"/>
      <c r="H27" s="114"/>
      <c r="I27" s="97"/>
      <c r="J27" s="114"/>
      <c r="K27" s="114"/>
    </row>
    <row r="28" ht="15.0" customHeight="1">
      <c r="A28" s="33"/>
      <c r="B28" s="139" t="s">
        <v>407</v>
      </c>
      <c r="C28" s="17"/>
      <c r="D28" s="17"/>
      <c r="E28" s="17"/>
      <c r="F28" s="17"/>
      <c r="G28" s="96" t="str">
        <f>IF(ISBLANK(F28),IF(ISBLANK(E28),IF(ISBLANK(D28),IF(ISBLANK(C28),"X",0.1),0.35),0.7),1)*5</f>
        <v>#VALUE!</v>
      </c>
      <c r="H28" s="114"/>
      <c r="I28" s="97" t="str">
        <f>COUNTA(C28:F28)</f>
        <v>0</v>
      </c>
      <c r="J28" s="114"/>
      <c r="K28" s="114"/>
    </row>
    <row r="29" ht="54.75" customHeight="1">
      <c r="A29" s="33"/>
      <c r="B29" s="140" t="s">
        <v>188</v>
      </c>
      <c r="C29" s="140" t="s">
        <v>189</v>
      </c>
      <c r="D29" s="140" t="s">
        <v>190</v>
      </c>
      <c r="E29" s="140" t="s">
        <v>191</v>
      </c>
      <c r="F29" s="140" t="s">
        <v>192</v>
      </c>
      <c r="G29" s="100"/>
      <c r="H29" s="114"/>
      <c r="I29" s="93"/>
      <c r="J29" s="114"/>
      <c r="K29" s="114"/>
    </row>
    <row r="30" ht="15.0" customHeight="1">
      <c r="A30" s="33"/>
      <c r="B30" s="139" t="s">
        <v>453</v>
      </c>
      <c r="C30" s="143"/>
      <c r="D30" s="143"/>
      <c r="E30" s="143"/>
      <c r="F30" s="143"/>
      <c r="G30" s="96" t="str">
        <f>IF(ISBLANK(F30),IF(ISBLANK(E30),IF(ISBLANK(D30),IF(ISBLANK(C30),"X",0.1),0.35),0.7),1)*3</f>
        <v>#VALUE!</v>
      </c>
      <c r="H30" s="114"/>
      <c r="I30" s="97" t="str">
        <f>COUNTA(C30:F30)</f>
        <v>0</v>
      </c>
      <c r="J30" s="114"/>
      <c r="K30" s="114"/>
    </row>
    <row r="31" ht="48.75" customHeight="1">
      <c r="A31" s="33"/>
      <c r="B31" s="140" t="s">
        <v>194</v>
      </c>
      <c r="C31" s="140" t="s">
        <v>454</v>
      </c>
      <c r="D31" s="140" t="s">
        <v>455</v>
      </c>
      <c r="E31" s="140" t="s">
        <v>456</v>
      </c>
      <c r="F31" s="210" t="s">
        <v>457</v>
      </c>
      <c r="G31" s="100"/>
      <c r="H31" s="114"/>
      <c r="I31" s="93"/>
      <c r="J31" s="114"/>
      <c r="K31" s="114"/>
    </row>
    <row r="32" ht="15.0" customHeight="1">
      <c r="A32" s="33"/>
      <c r="B32" s="139" t="s">
        <v>458</v>
      </c>
      <c r="C32" s="143"/>
      <c r="D32" s="143"/>
      <c r="E32" s="143"/>
      <c r="F32" s="143"/>
      <c r="G32" s="96" t="str">
        <f>IF(ISBLANK(F32),IF(ISBLANK(E32),IF(ISBLANK(D32),IF(ISBLANK(C32),"X",0.1),0.35),0.7),1)*2</f>
        <v>#VALUE!</v>
      </c>
      <c r="H32" s="114"/>
      <c r="I32" s="97" t="str">
        <f>COUNTA(C32:F32)</f>
        <v>0</v>
      </c>
      <c r="J32" s="114"/>
      <c r="K32" s="114"/>
    </row>
    <row r="33" ht="131.25" customHeight="1">
      <c r="A33" s="33"/>
      <c r="B33" s="140" t="s">
        <v>459</v>
      </c>
      <c r="C33" s="140" t="s">
        <v>460</v>
      </c>
      <c r="D33" s="140" t="s">
        <v>461</v>
      </c>
      <c r="E33" s="140" t="s">
        <v>462</v>
      </c>
      <c r="F33" s="140" t="s">
        <v>463</v>
      </c>
      <c r="G33" s="100"/>
      <c r="H33" s="114"/>
      <c r="I33" s="93"/>
      <c r="J33" s="114"/>
      <c r="K33" s="114"/>
    </row>
    <row r="34" ht="15.0" customHeight="1">
      <c r="A34" s="39"/>
      <c r="B34" s="141" t="s">
        <v>386</v>
      </c>
      <c r="C34" s="142"/>
      <c r="D34" s="142"/>
      <c r="E34" s="142"/>
      <c r="F34" s="142"/>
      <c r="G34" s="104" t="str">
        <f>IF(ISBLANK(F34),IF(ISBLANK(E34),IF(ISBLANK(D34),IF(ISBLANK(C34),"X",0.1),0.35),0.7),1)*4</f>
        <v>#VALUE!</v>
      </c>
      <c r="H34" s="114"/>
      <c r="I34" s="97" t="str">
        <f>COUNTA(C34:F34)</f>
        <v>0</v>
      </c>
      <c r="J34" s="114"/>
      <c r="K34" s="114"/>
    </row>
    <row r="35" ht="153.75" customHeight="1">
      <c r="A35" s="137" t="s">
        <v>218</v>
      </c>
      <c r="B35" s="138" t="s">
        <v>464</v>
      </c>
      <c r="C35" s="138" t="s">
        <v>465</v>
      </c>
      <c r="D35" s="138" t="s">
        <v>466</v>
      </c>
      <c r="E35" s="138" t="s">
        <v>467</v>
      </c>
      <c r="F35" s="138" t="s">
        <v>468</v>
      </c>
      <c r="G35" s="92"/>
      <c r="H35" s="114"/>
      <c r="I35" s="93"/>
      <c r="J35" s="114"/>
      <c r="K35" s="114"/>
    </row>
    <row r="36" ht="15.0" customHeight="1">
      <c r="A36" s="39"/>
      <c r="B36" s="141" t="s">
        <v>469</v>
      </c>
      <c r="C36" s="142"/>
      <c r="D36" s="142"/>
      <c r="E36" s="142"/>
      <c r="F36" s="142"/>
      <c r="G36" s="104" t="str">
        <f>IF(ISBLANK(F36),IF(ISBLANK(E36),IF(ISBLANK(D36),IF(ISBLANK(C36),"X",0.1),0.35),0.7),1)*2</f>
        <v>#VALUE!</v>
      </c>
      <c r="H36" s="114"/>
      <c r="I36" s="97" t="str">
        <f>COUNTA(C36:F36)</f>
        <v>0</v>
      </c>
      <c r="J36" s="114"/>
      <c r="K36" s="114"/>
    </row>
    <row r="37" ht="60.75" customHeight="1">
      <c r="A37" s="137" t="s">
        <v>401</v>
      </c>
      <c r="B37" s="138" t="s">
        <v>470</v>
      </c>
      <c r="C37" s="138" t="s">
        <v>403</v>
      </c>
      <c r="D37" s="138" t="s">
        <v>404</v>
      </c>
      <c r="E37" s="138" t="s">
        <v>405</v>
      </c>
      <c r="F37" s="138" t="s">
        <v>406</v>
      </c>
      <c r="G37" s="92"/>
      <c r="H37" s="114"/>
      <c r="I37" s="93"/>
      <c r="J37" s="114"/>
      <c r="K37" s="114"/>
    </row>
    <row r="38" ht="15.0" customHeight="1">
      <c r="A38" s="39"/>
      <c r="B38" s="141" t="s">
        <v>471</v>
      </c>
      <c r="C38" s="142"/>
      <c r="D38" s="142"/>
      <c r="E38" s="142"/>
      <c r="F38" s="142"/>
      <c r="G38" s="104" t="str">
        <f>IF(ISBLANK(F38),IF(ISBLANK(E38),IF(ISBLANK(D38),IF(ISBLANK(C38),"X",0.1),0.35),0.7),1)*5</f>
        <v>#VALUE!</v>
      </c>
      <c r="H38" s="114"/>
      <c r="I38" s="97" t="str">
        <f>COUNTA(C38:F38)</f>
        <v>0</v>
      </c>
      <c r="J38" s="114"/>
      <c r="K38" s="114"/>
    </row>
    <row r="39" ht="73.5" customHeight="1">
      <c r="A39" s="137" t="s">
        <v>239</v>
      </c>
      <c r="B39" s="138" t="s">
        <v>240</v>
      </c>
      <c r="C39" s="138" t="s">
        <v>409</v>
      </c>
      <c r="D39" s="138" t="s">
        <v>472</v>
      </c>
      <c r="E39" s="138" t="s">
        <v>473</v>
      </c>
      <c r="F39" s="138" t="s">
        <v>412</v>
      </c>
      <c r="G39" s="211"/>
      <c r="H39" s="114"/>
      <c r="I39" s="93"/>
      <c r="J39" s="114"/>
      <c r="K39" s="114"/>
    </row>
    <row r="40" ht="15.0" customHeight="1">
      <c r="A40" s="39"/>
      <c r="B40" s="141" t="s">
        <v>98</v>
      </c>
      <c r="C40" s="142"/>
      <c r="D40" s="142"/>
      <c r="E40" s="142"/>
      <c r="F40" s="142"/>
      <c r="G40" s="104" t="str">
        <f>IF(ISBLANK(F40),IF(ISBLANK(E40),IF(ISBLANK(D40),IF(ISBLANK(C40),"X",0.1),0.35),0.7),1)*5</f>
        <v>#VALUE!</v>
      </c>
      <c r="H40" s="114"/>
      <c r="I40" s="97" t="str">
        <f>COUNTA(C40:F40)</f>
        <v>0</v>
      </c>
      <c r="J40" s="114"/>
      <c r="K40" s="114"/>
    </row>
    <row r="41" ht="84.0" customHeight="1">
      <c r="A41" s="137" t="s">
        <v>474</v>
      </c>
      <c r="B41" s="138" t="s">
        <v>414</v>
      </c>
      <c r="C41" s="138" t="s">
        <v>415</v>
      </c>
      <c r="D41" s="138" t="s">
        <v>416</v>
      </c>
      <c r="E41" s="138" t="s">
        <v>417</v>
      </c>
      <c r="F41" s="138" t="s">
        <v>418</v>
      </c>
      <c r="G41" s="108"/>
      <c r="H41" s="114"/>
      <c r="I41" s="93"/>
      <c r="J41" s="114"/>
      <c r="K41" s="114"/>
    </row>
    <row r="42" ht="15.0" customHeight="1">
      <c r="A42" s="39"/>
      <c r="B42" s="141" t="s">
        <v>475</v>
      </c>
      <c r="C42" s="142"/>
      <c r="D42" s="142"/>
      <c r="E42" s="142"/>
      <c r="F42" s="142"/>
      <c r="G42" s="104" t="str">
        <f>IF(ISBLANK(F42),IF(ISBLANK(E42),IF(ISBLANK(D42),IF(ISBLANK(C42),"X",0.1),0.35),0.7),1)*6</f>
        <v>#VALUE!</v>
      </c>
      <c r="H42" s="114"/>
      <c r="I42" s="97" t="str">
        <f>COUNTA(C42:F42)</f>
        <v>0</v>
      </c>
      <c r="J42" s="114"/>
      <c r="K42" s="114"/>
    </row>
    <row r="43" ht="15.0" customHeight="1">
      <c r="A43" s="162" t="s">
        <v>99</v>
      </c>
      <c r="B43" s="110"/>
      <c r="C43" s="111"/>
      <c r="D43" s="112" t="str">
        <f>IF(I43=8,SUM(G28+G30+G32+G34+G36+G38+G40+G42),"Calcul impossible-Revoir le nb de positionnements")</f>
        <v>Calcul impossible-Revoir le nb de positionnements</v>
      </c>
      <c r="E43" s="110"/>
      <c r="F43" s="111"/>
      <c r="G43" s="212" t="s">
        <v>420</v>
      </c>
      <c r="H43" s="114"/>
      <c r="I43" s="93" t="str">
        <f>SUM(I42,I40,I38,I36,I34,I32,I30,I28)</f>
        <v>0</v>
      </c>
      <c r="J43" s="114"/>
      <c r="K43" s="114"/>
    </row>
    <row r="44" ht="15.0" customHeight="1">
      <c r="A44" s="164" t="s">
        <v>101</v>
      </c>
      <c r="B44" s="69"/>
      <c r="C44" s="16"/>
      <c r="D44" s="165"/>
      <c r="E44" s="69"/>
      <c r="F44" s="16"/>
      <c r="G44" s="213" t="s">
        <v>420</v>
      </c>
      <c r="H44" s="114"/>
      <c r="I44" s="97"/>
      <c r="J44" s="114"/>
      <c r="K44" s="114"/>
    </row>
    <row r="45" ht="15.0" customHeight="1">
      <c r="A45" s="167"/>
      <c r="B45" s="127"/>
      <c r="C45" s="127"/>
      <c r="D45" s="127"/>
      <c r="E45" s="127"/>
      <c r="F45" s="127"/>
      <c r="G45" s="127"/>
      <c r="H45" s="114"/>
      <c r="I45" s="97"/>
      <c r="J45" s="114"/>
      <c r="K45" s="114"/>
    </row>
    <row r="46" ht="15.0" customHeight="1">
      <c r="A46" s="192" t="s">
        <v>421</v>
      </c>
      <c r="B46" s="4"/>
      <c r="C46" s="5"/>
      <c r="D46" s="193"/>
      <c r="E46" s="4"/>
      <c r="F46" s="5"/>
      <c r="G46" s="214" t="s">
        <v>422</v>
      </c>
      <c r="H46" s="114"/>
      <c r="I46" s="114"/>
      <c r="J46" s="114"/>
      <c r="K46" s="114"/>
    </row>
    <row r="47" ht="15.0" customHeight="1">
      <c r="A47" s="81"/>
      <c r="B47" s="114"/>
      <c r="C47" s="114"/>
      <c r="D47" s="114"/>
      <c r="E47" s="114"/>
      <c r="F47" s="114"/>
      <c r="G47" s="114"/>
      <c r="H47" s="114"/>
      <c r="I47" s="114"/>
      <c r="J47" s="114"/>
      <c r="K47" s="114"/>
    </row>
    <row r="48" ht="45.0" customHeight="1">
      <c r="A48" s="215" t="s">
        <v>423</v>
      </c>
      <c r="B48" s="10"/>
      <c r="C48" s="216" t="s">
        <v>103</v>
      </c>
      <c r="D48" s="217" t="s">
        <v>104</v>
      </c>
      <c r="E48" s="64"/>
      <c r="F48" s="64"/>
      <c r="G48" s="13"/>
      <c r="H48" s="97"/>
      <c r="I48" s="97"/>
      <c r="J48" s="97"/>
      <c r="K48" s="97"/>
    </row>
    <row r="49" ht="45.0" customHeight="1">
      <c r="A49" s="154"/>
      <c r="B49" s="16"/>
      <c r="C49" s="155"/>
      <c r="D49" s="199"/>
      <c r="E49" s="124"/>
      <c r="F49" s="124"/>
      <c r="G49" s="125"/>
      <c r="H49" s="97"/>
      <c r="I49" s="97"/>
      <c r="J49" s="97"/>
      <c r="K49" s="97"/>
    </row>
    <row r="50" ht="45.0" customHeight="1">
      <c r="A50" s="157"/>
      <c r="B50" s="22"/>
      <c r="C50" s="158"/>
      <c r="D50" s="40"/>
      <c r="E50" s="127"/>
      <c r="F50" s="127"/>
      <c r="G50" s="128"/>
      <c r="H50" s="97"/>
      <c r="I50" s="97"/>
      <c r="J50" s="97"/>
      <c r="K50" s="97"/>
    </row>
    <row r="51" ht="15.75" customHeight="1">
      <c r="A51" s="114"/>
      <c r="B51" s="114"/>
      <c r="C51" s="114"/>
      <c r="D51" s="114"/>
      <c r="E51" s="114"/>
      <c r="F51" s="114"/>
      <c r="G51" s="114"/>
      <c r="H51" s="114"/>
      <c r="I51" s="114"/>
      <c r="J51" s="114"/>
      <c r="K51" s="114"/>
    </row>
    <row r="52" ht="15.75" customHeight="1">
      <c r="A52" s="114"/>
      <c r="B52" s="114"/>
      <c r="C52" s="114"/>
      <c r="D52" s="114"/>
      <c r="E52" s="114"/>
      <c r="F52" s="114"/>
      <c r="G52" s="114"/>
      <c r="H52" s="114"/>
      <c r="I52" s="114"/>
      <c r="J52" s="114"/>
      <c r="K52" s="114"/>
    </row>
    <row r="53" ht="15.75" customHeight="1">
      <c r="A53" s="114"/>
      <c r="B53" s="114"/>
      <c r="C53" s="114"/>
      <c r="D53" s="114"/>
      <c r="E53" s="114"/>
      <c r="F53" s="114"/>
      <c r="G53" s="114"/>
      <c r="H53" s="114"/>
      <c r="I53" s="114"/>
      <c r="J53" s="114"/>
      <c r="K53" s="114"/>
    </row>
    <row r="54" ht="15.75" customHeight="1">
      <c r="A54" s="114"/>
      <c r="B54" s="114"/>
      <c r="C54" s="114"/>
      <c r="D54" s="114"/>
      <c r="E54" s="114"/>
      <c r="F54" s="114"/>
      <c r="G54" s="114"/>
      <c r="H54" s="114"/>
      <c r="I54" s="114"/>
      <c r="J54" s="114"/>
      <c r="K54" s="114"/>
    </row>
    <row r="55" ht="15.75" customHeight="1">
      <c r="A55" s="114"/>
      <c r="B55" s="114"/>
      <c r="C55" s="114"/>
      <c r="D55" s="114"/>
      <c r="E55" s="114"/>
      <c r="F55" s="114"/>
      <c r="G55" s="114"/>
      <c r="H55" s="114"/>
      <c r="I55" s="114"/>
      <c r="J55" s="114"/>
      <c r="K55" s="114"/>
    </row>
    <row r="56" ht="15.75" customHeight="1">
      <c r="A56" s="114"/>
      <c r="B56" s="114"/>
      <c r="C56" s="114"/>
      <c r="D56" s="114"/>
      <c r="E56" s="114"/>
      <c r="F56" s="114"/>
      <c r="G56" s="114"/>
      <c r="H56" s="114"/>
      <c r="I56" s="114"/>
      <c r="J56" s="114"/>
      <c r="K56" s="114"/>
    </row>
    <row r="57" ht="15.75" customHeight="1">
      <c r="A57" s="114"/>
      <c r="B57" s="114"/>
      <c r="C57" s="114"/>
      <c r="D57" s="114"/>
      <c r="E57" s="114"/>
      <c r="F57" s="114"/>
      <c r="G57" s="114"/>
      <c r="H57" s="114"/>
      <c r="I57" s="114"/>
      <c r="J57" s="114"/>
      <c r="K57" s="114"/>
    </row>
    <row r="58" ht="15.75" customHeight="1">
      <c r="A58" s="114"/>
      <c r="B58" s="114"/>
      <c r="C58" s="114"/>
      <c r="D58" s="114"/>
      <c r="E58" s="114"/>
      <c r="F58" s="114"/>
      <c r="G58" s="114"/>
      <c r="H58" s="114"/>
      <c r="I58" s="114"/>
      <c r="J58" s="114"/>
      <c r="K58" s="114"/>
    </row>
    <row r="59" ht="15.75" customHeight="1">
      <c r="A59" s="114"/>
      <c r="B59" s="114"/>
      <c r="C59" s="114"/>
      <c r="D59" s="114"/>
      <c r="E59" s="114"/>
      <c r="F59" s="114"/>
      <c r="G59" s="114"/>
      <c r="H59" s="114"/>
      <c r="I59" s="114"/>
      <c r="J59" s="114"/>
      <c r="K59" s="114"/>
    </row>
    <row r="60" ht="15.75" customHeight="1">
      <c r="A60" s="114"/>
      <c r="B60" s="114"/>
      <c r="C60" s="114"/>
      <c r="D60" s="114"/>
      <c r="E60" s="114"/>
      <c r="F60" s="114"/>
      <c r="G60" s="114"/>
      <c r="H60" s="114"/>
      <c r="I60" s="114"/>
      <c r="J60" s="114"/>
      <c r="K60" s="114"/>
    </row>
    <row r="61" ht="15.75" customHeight="1">
      <c r="A61" s="114"/>
      <c r="B61" s="114"/>
      <c r="C61" s="114"/>
      <c r="D61" s="114"/>
      <c r="E61" s="114"/>
      <c r="F61" s="114"/>
      <c r="G61" s="114"/>
      <c r="H61" s="114"/>
      <c r="I61" s="114"/>
      <c r="J61" s="114"/>
      <c r="K61" s="114"/>
    </row>
    <row r="62" ht="15.75" customHeight="1">
      <c r="A62" s="114"/>
      <c r="B62" s="114"/>
      <c r="C62" s="114"/>
      <c r="D62" s="114"/>
      <c r="E62" s="114"/>
      <c r="F62" s="114"/>
      <c r="G62" s="114"/>
      <c r="H62" s="114"/>
      <c r="I62" s="114"/>
      <c r="J62" s="114"/>
      <c r="K62" s="114"/>
    </row>
    <row r="63" ht="15.75" customHeight="1">
      <c r="A63" s="114"/>
      <c r="B63" s="114"/>
      <c r="C63" s="114"/>
      <c r="D63" s="114"/>
      <c r="E63" s="114"/>
      <c r="F63" s="114"/>
      <c r="G63" s="114"/>
      <c r="H63" s="114"/>
      <c r="I63" s="114"/>
      <c r="J63" s="114"/>
      <c r="K63" s="114"/>
    </row>
    <row r="64" ht="15.75" customHeight="1">
      <c r="A64" s="114"/>
      <c r="B64" s="114"/>
      <c r="C64" s="114"/>
      <c r="D64" s="114"/>
      <c r="E64" s="114"/>
      <c r="F64" s="114"/>
      <c r="G64" s="114"/>
      <c r="H64" s="114"/>
      <c r="I64" s="114"/>
      <c r="J64" s="114"/>
      <c r="K64" s="114"/>
    </row>
    <row r="65" ht="15.75" customHeight="1">
      <c r="A65" s="114"/>
      <c r="B65" s="114"/>
      <c r="C65" s="114"/>
      <c r="D65" s="114"/>
      <c r="E65" s="114"/>
      <c r="F65" s="114"/>
      <c r="G65" s="114"/>
      <c r="H65" s="114"/>
      <c r="I65" s="114"/>
      <c r="J65" s="114"/>
      <c r="K65" s="114"/>
    </row>
    <row r="66" ht="15.75" customHeight="1">
      <c r="A66" s="114"/>
      <c r="B66" s="114"/>
      <c r="C66" s="114"/>
      <c r="D66" s="114"/>
      <c r="E66" s="114"/>
      <c r="F66" s="114"/>
      <c r="G66" s="114"/>
      <c r="H66" s="114"/>
      <c r="I66" s="114"/>
      <c r="J66" s="114"/>
      <c r="K66" s="114"/>
    </row>
    <row r="67" ht="15.75" customHeight="1">
      <c r="A67" s="114"/>
      <c r="B67" s="114"/>
      <c r="C67" s="114"/>
      <c r="D67" s="114"/>
      <c r="E67" s="114"/>
      <c r="F67" s="114"/>
      <c r="G67" s="114"/>
      <c r="H67" s="114"/>
      <c r="I67" s="114"/>
      <c r="J67" s="114"/>
      <c r="K67" s="114"/>
    </row>
    <row r="68" ht="15.75" customHeight="1">
      <c r="A68" s="114"/>
      <c r="B68" s="114"/>
      <c r="C68" s="114"/>
      <c r="D68" s="114"/>
      <c r="E68" s="114"/>
      <c r="F68" s="114"/>
      <c r="G68" s="114"/>
      <c r="H68" s="114"/>
      <c r="I68" s="114"/>
      <c r="J68" s="114"/>
      <c r="K68" s="114"/>
    </row>
    <row r="69" ht="15.75" customHeight="1">
      <c r="A69" s="114"/>
      <c r="B69" s="114"/>
      <c r="C69" s="114"/>
      <c r="D69" s="114"/>
      <c r="E69" s="114"/>
      <c r="F69" s="114"/>
      <c r="G69" s="114"/>
      <c r="H69" s="114"/>
      <c r="I69" s="114"/>
      <c r="J69" s="114"/>
      <c r="K69" s="114"/>
    </row>
    <row r="70" ht="15.75" customHeight="1">
      <c r="A70" s="114"/>
      <c r="B70" s="114"/>
      <c r="C70" s="114"/>
      <c r="D70" s="114"/>
      <c r="E70" s="114"/>
      <c r="F70" s="114"/>
      <c r="G70" s="114"/>
      <c r="H70" s="114"/>
      <c r="I70" s="114"/>
      <c r="J70" s="114"/>
      <c r="K70" s="114"/>
    </row>
    <row r="71" ht="15.75" customHeight="1">
      <c r="A71" s="114"/>
      <c r="B71" s="114"/>
      <c r="C71" s="114"/>
      <c r="D71" s="114"/>
      <c r="E71" s="114"/>
      <c r="F71" s="114"/>
      <c r="G71" s="114"/>
      <c r="H71" s="114"/>
      <c r="I71" s="114"/>
      <c r="J71" s="114"/>
      <c r="K71" s="114"/>
    </row>
    <row r="72" ht="15.75" customHeight="1">
      <c r="A72" s="114"/>
      <c r="B72" s="114"/>
      <c r="C72" s="114"/>
      <c r="D72" s="114"/>
      <c r="E72" s="114"/>
      <c r="F72" s="114"/>
      <c r="G72" s="114"/>
      <c r="H72" s="114"/>
      <c r="I72" s="114"/>
      <c r="J72" s="114"/>
      <c r="K72" s="114"/>
    </row>
    <row r="73" ht="15.75" customHeight="1">
      <c r="A73" s="114"/>
      <c r="B73" s="114"/>
      <c r="C73" s="114"/>
      <c r="D73" s="114"/>
      <c r="E73" s="114"/>
      <c r="F73" s="114"/>
      <c r="G73" s="114"/>
      <c r="H73" s="114"/>
      <c r="I73" s="114"/>
      <c r="J73" s="114"/>
      <c r="K73" s="114"/>
    </row>
    <row r="74" ht="15.75" customHeight="1">
      <c r="A74" s="114"/>
      <c r="B74" s="114"/>
      <c r="C74" s="114"/>
      <c r="D74" s="114"/>
      <c r="E74" s="114"/>
      <c r="F74" s="114"/>
      <c r="G74" s="114"/>
      <c r="H74" s="114"/>
      <c r="I74" s="114"/>
      <c r="J74" s="114"/>
      <c r="K74" s="114"/>
    </row>
    <row r="75" ht="15.75" customHeight="1">
      <c r="A75" s="114"/>
      <c r="B75" s="114"/>
      <c r="C75" s="114"/>
      <c r="D75" s="114"/>
      <c r="E75" s="114"/>
      <c r="F75" s="114"/>
      <c r="G75" s="114"/>
      <c r="H75" s="114"/>
      <c r="I75" s="114"/>
      <c r="J75" s="114"/>
      <c r="K75" s="114"/>
    </row>
    <row r="76" ht="15.75" customHeight="1">
      <c r="A76" s="114"/>
      <c r="B76" s="114"/>
      <c r="C76" s="114"/>
      <c r="D76" s="114"/>
      <c r="E76" s="114"/>
      <c r="F76" s="114"/>
      <c r="G76" s="114"/>
      <c r="H76" s="114"/>
      <c r="I76" s="114"/>
      <c r="J76" s="114"/>
      <c r="K76" s="114"/>
    </row>
    <row r="77" ht="15.75" customHeight="1">
      <c r="A77" s="114"/>
      <c r="B77" s="114"/>
      <c r="C77" s="114"/>
      <c r="D77" s="114"/>
      <c r="E77" s="114"/>
      <c r="F77" s="114"/>
      <c r="G77" s="114"/>
      <c r="H77" s="114"/>
      <c r="I77" s="114"/>
      <c r="J77" s="114"/>
      <c r="K77" s="114"/>
    </row>
    <row r="78" ht="15.75" customHeight="1">
      <c r="A78" s="114"/>
      <c r="B78" s="114"/>
      <c r="C78" s="114"/>
      <c r="D78" s="114"/>
      <c r="E78" s="114"/>
      <c r="F78" s="114"/>
      <c r="G78" s="114"/>
      <c r="H78" s="114"/>
      <c r="I78" s="114"/>
      <c r="J78" s="114"/>
      <c r="K78" s="114"/>
    </row>
    <row r="79" ht="15.75" customHeight="1">
      <c r="A79" s="114"/>
      <c r="B79" s="114"/>
      <c r="C79" s="114"/>
      <c r="D79" s="114"/>
      <c r="E79" s="114"/>
      <c r="F79" s="114"/>
      <c r="G79" s="114"/>
      <c r="H79" s="114"/>
      <c r="I79" s="114"/>
      <c r="J79" s="114"/>
      <c r="K79" s="114"/>
    </row>
    <row r="80" ht="15.75" customHeight="1">
      <c r="A80" s="114"/>
      <c r="B80" s="114"/>
      <c r="C80" s="114"/>
      <c r="D80" s="114"/>
      <c r="E80" s="114"/>
      <c r="F80" s="114"/>
      <c r="G80" s="114"/>
      <c r="H80" s="114"/>
      <c r="I80" s="114"/>
      <c r="J80" s="114"/>
      <c r="K80" s="114"/>
    </row>
    <row r="81" ht="15.75" customHeight="1">
      <c r="A81" s="114"/>
      <c r="B81" s="114"/>
      <c r="C81" s="114"/>
      <c r="D81" s="114"/>
      <c r="E81" s="114"/>
      <c r="F81" s="114"/>
      <c r="G81" s="114"/>
      <c r="H81" s="114"/>
      <c r="I81" s="114"/>
      <c r="J81" s="114"/>
      <c r="K81" s="114"/>
    </row>
    <row r="82" ht="15.75" customHeight="1">
      <c r="A82" s="114"/>
      <c r="B82" s="114"/>
      <c r="C82" s="114"/>
      <c r="D82" s="114"/>
      <c r="E82" s="114"/>
      <c r="F82" s="114"/>
      <c r="G82" s="114"/>
      <c r="H82" s="114"/>
      <c r="I82" s="114"/>
      <c r="J82" s="114"/>
      <c r="K82" s="114"/>
    </row>
    <row r="83" ht="15.75" customHeight="1">
      <c r="A83" s="114"/>
      <c r="B83" s="114"/>
      <c r="C83" s="114"/>
      <c r="D83" s="114"/>
      <c r="E83" s="114"/>
      <c r="F83" s="114"/>
      <c r="G83" s="114"/>
      <c r="H83" s="114"/>
      <c r="I83" s="114"/>
      <c r="J83" s="114"/>
      <c r="K83" s="114"/>
    </row>
    <row r="84" ht="15.75" customHeight="1">
      <c r="A84" s="114"/>
      <c r="B84" s="114"/>
      <c r="C84" s="114"/>
      <c r="D84" s="114"/>
      <c r="E84" s="114"/>
      <c r="F84" s="114"/>
      <c r="G84" s="114"/>
      <c r="H84" s="114"/>
      <c r="I84" s="114"/>
      <c r="J84" s="114"/>
      <c r="K84" s="114"/>
    </row>
    <row r="85" ht="15.75" customHeight="1">
      <c r="A85" s="114"/>
      <c r="B85" s="114"/>
      <c r="C85" s="114"/>
      <c r="D85" s="114"/>
      <c r="E85" s="114"/>
      <c r="F85" s="114"/>
      <c r="G85" s="114"/>
      <c r="H85" s="114"/>
      <c r="I85" s="114"/>
      <c r="J85" s="114"/>
      <c r="K85" s="114"/>
    </row>
    <row r="86" ht="15.75" customHeight="1">
      <c r="A86" s="114"/>
      <c r="B86" s="114"/>
      <c r="C86" s="114"/>
      <c r="D86" s="114"/>
      <c r="E86" s="114"/>
      <c r="F86" s="114"/>
      <c r="G86" s="114"/>
      <c r="H86" s="114"/>
      <c r="I86" s="114"/>
      <c r="J86" s="114"/>
      <c r="K86" s="114"/>
    </row>
    <row r="87" ht="15.75" customHeight="1">
      <c r="A87" s="114"/>
      <c r="B87" s="114"/>
      <c r="C87" s="114"/>
      <c r="D87" s="114"/>
      <c r="E87" s="114"/>
      <c r="F87" s="114"/>
      <c r="G87" s="114"/>
      <c r="H87" s="114"/>
      <c r="I87" s="114"/>
      <c r="J87" s="114"/>
      <c r="K87" s="114"/>
    </row>
    <row r="88" ht="15.75" customHeight="1">
      <c r="A88" s="114"/>
      <c r="B88" s="114"/>
      <c r="C88" s="114"/>
      <c r="D88" s="114"/>
      <c r="E88" s="114"/>
      <c r="F88" s="114"/>
      <c r="G88" s="114"/>
      <c r="H88" s="114"/>
      <c r="I88" s="114"/>
      <c r="J88" s="114"/>
      <c r="K88" s="114"/>
    </row>
    <row r="89" ht="15.75" customHeight="1">
      <c r="A89" s="114"/>
      <c r="B89" s="114"/>
      <c r="C89" s="114"/>
      <c r="D89" s="114"/>
      <c r="E89" s="114"/>
      <c r="F89" s="114"/>
      <c r="G89" s="114"/>
      <c r="H89" s="114"/>
      <c r="I89" s="114"/>
      <c r="J89" s="114"/>
      <c r="K89" s="114"/>
    </row>
    <row r="90" ht="15.75" customHeight="1">
      <c r="A90" s="114"/>
      <c r="B90" s="114"/>
      <c r="C90" s="114"/>
      <c r="D90" s="114"/>
      <c r="E90" s="114"/>
      <c r="F90" s="114"/>
      <c r="G90" s="114"/>
      <c r="H90" s="114"/>
      <c r="I90" s="114"/>
      <c r="J90" s="114"/>
      <c r="K90" s="114"/>
    </row>
    <row r="91" ht="15.75" customHeight="1">
      <c r="A91" s="114"/>
      <c r="B91" s="114"/>
      <c r="C91" s="114"/>
      <c r="D91" s="114"/>
      <c r="E91" s="114"/>
      <c r="F91" s="114"/>
      <c r="G91" s="114"/>
      <c r="H91" s="114"/>
      <c r="I91" s="114"/>
      <c r="J91" s="114"/>
      <c r="K91" s="114"/>
    </row>
    <row r="92" ht="15.75" customHeight="1">
      <c r="A92" s="114"/>
      <c r="B92" s="114"/>
      <c r="C92" s="114"/>
      <c r="D92" s="114"/>
      <c r="E92" s="114"/>
      <c r="F92" s="114"/>
      <c r="G92" s="114"/>
      <c r="H92" s="114"/>
      <c r="I92" s="114"/>
      <c r="J92" s="114"/>
      <c r="K92" s="114"/>
    </row>
    <row r="93" ht="15.75" customHeight="1">
      <c r="A93" s="114"/>
      <c r="B93" s="114"/>
      <c r="C93" s="114"/>
      <c r="D93" s="114"/>
      <c r="E93" s="114"/>
      <c r="F93" s="114"/>
      <c r="G93" s="114"/>
      <c r="H93" s="114"/>
      <c r="I93" s="114"/>
      <c r="J93" s="114"/>
      <c r="K93" s="114"/>
    </row>
    <row r="94" ht="15.75" customHeight="1">
      <c r="A94" s="114"/>
      <c r="B94" s="114"/>
      <c r="C94" s="114"/>
      <c r="D94" s="114"/>
      <c r="E94" s="114"/>
      <c r="F94" s="114"/>
      <c r="G94" s="114"/>
      <c r="H94" s="114"/>
      <c r="I94" s="114"/>
      <c r="J94" s="114"/>
      <c r="K94" s="114"/>
    </row>
    <row r="95" ht="15.75" customHeight="1">
      <c r="A95" s="114"/>
      <c r="B95" s="114"/>
      <c r="C95" s="114"/>
      <c r="D95" s="114"/>
      <c r="E95" s="114"/>
      <c r="F95" s="114"/>
      <c r="G95" s="114"/>
      <c r="H95" s="114"/>
      <c r="I95" s="114"/>
      <c r="J95" s="114"/>
      <c r="K95" s="114"/>
    </row>
    <row r="96" ht="15.75" customHeight="1">
      <c r="A96" s="114"/>
      <c r="B96" s="114"/>
      <c r="C96" s="114"/>
      <c r="D96" s="114"/>
      <c r="E96" s="114"/>
      <c r="F96" s="114"/>
      <c r="G96" s="114"/>
      <c r="H96" s="114"/>
      <c r="I96" s="114"/>
      <c r="J96" s="114"/>
      <c r="K96" s="114"/>
    </row>
    <row r="97" ht="15.75" customHeight="1">
      <c r="A97" s="114"/>
      <c r="B97" s="114"/>
      <c r="C97" s="114"/>
      <c r="D97" s="114"/>
      <c r="E97" s="114"/>
      <c r="F97" s="114"/>
      <c r="G97" s="114"/>
      <c r="H97" s="114"/>
      <c r="I97" s="114"/>
      <c r="J97" s="114"/>
      <c r="K97" s="114"/>
    </row>
    <row r="98" ht="15.75" customHeight="1">
      <c r="A98" s="114"/>
      <c r="B98" s="114"/>
      <c r="C98" s="114"/>
      <c r="D98" s="114"/>
      <c r="E98" s="114"/>
      <c r="F98" s="114"/>
      <c r="G98" s="114"/>
      <c r="H98" s="114"/>
      <c r="I98" s="114"/>
      <c r="J98" s="114"/>
      <c r="K98" s="114"/>
    </row>
    <row r="99" ht="15.75" customHeight="1">
      <c r="A99" s="114"/>
      <c r="B99" s="114"/>
      <c r="C99" s="114"/>
      <c r="D99" s="114"/>
      <c r="E99" s="114"/>
      <c r="F99" s="114"/>
      <c r="G99" s="114"/>
      <c r="H99" s="114"/>
      <c r="I99" s="114"/>
      <c r="J99" s="114"/>
      <c r="K99" s="114"/>
    </row>
    <row r="100" ht="15.75" customHeight="1">
      <c r="A100" s="114"/>
      <c r="B100" s="114"/>
      <c r="C100" s="114"/>
      <c r="D100" s="114"/>
      <c r="E100" s="114"/>
      <c r="F100" s="114"/>
      <c r="G100" s="114"/>
      <c r="H100" s="114"/>
      <c r="I100" s="114"/>
      <c r="J100" s="114"/>
      <c r="K100" s="114"/>
    </row>
  </sheetData>
  <mergeCells count="49">
    <mergeCell ref="A44:C44"/>
    <mergeCell ref="A41:A42"/>
    <mergeCell ref="A13:A18"/>
    <mergeCell ref="A10:A12"/>
    <mergeCell ref="B10:B12"/>
    <mergeCell ref="C11:C12"/>
    <mergeCell ref="A48:B48"/>
    <mergeCell ref="A49:B49"/>
    <mergeCell ref="B1:C1"/>
    <mergeCell ref="B2:C2"/>
    <mergeCell ref="B3:C3"/>
    <mergeCell ref="A19:C19"/>
    <mergeCell ref="A20:C20"/>
    <mergeCell ref="C10:F10"/>
    <mergeCell ref="G10:G12"/>
    <mergeCell ref="D11:D12"/>
    <mergeCell ref="E11:E12"/>
    <mergeCell ref="F11:F12"/>
    <mergeCell ref="E1:G1"/>
    <mergeCell ref="E2:G2"/>
    <mergeCell ref="E3:G3"/>
    <mergeCell ref="A5:G5"/>
    <mergeCell ref="A6:G6"/>
    <mergeCell ref="A7:G7"/>
    <mergeCell ref="B9:G9"/>
    <mergeCell ref="D49:G50"/>
    <mergeCell ref="A50:B50"/>
    <mergeCell ref="A24:A26"/>
    <mergeCell ref="B24:B26"/>
    <mergeCell ref="D19:F19"/>
    <mergeCell ref="D20:F20"/>
    <mergeCell ref="D25:D26"/>
    <mergeCell ref="B23:G23"/>
    <mergeCell ref="C24:F24"/>
    <mergeCell ref="G24:G26"/>
    <mergeCell ref="C25:C26"/>
    <mergeCell ref="E25:E26"/>
    <mergeCell ref="F25:F26"/>
    <mergeCell ref="D43:F43"/>
    <mergeCell ref="A43:C43"/>
    <mergeCell ref="A46:C46"/>
    <mergeCell ref="D46:F46"/>
    <mergeCell ref="A27:A34"/>
    <mergeCell ref="A35:A36"/>
    <mergeCell ref="A37:A38"/>
    <mergeCell ref="D44:F44"/>
    <mergeCell ref="A39:A40"/>
    <mergeCell ref="D48:G48"/>
    <mergeCell ref="A45:G45"/>
  </mergeCells>
  <printOptions/>
  <pageMargins bottom="0.75" footer="0.0" header="0.0" left="0.7" right="0.7" top="0.75"/>
  <pageSetup paperSize="9" orientation="portrait"/>
  <drawing r:id="rId1"/>
</worksheet>
</file>

<file path=docProps/app.xml><?xml version="1.0" encoding="utf-8"?>
<Properties xmlns="http://schemas.openxmlformats.org/officeDocument/2006/extended-properties" xmlns:vt="http://schemas.openxmlformats.org/officeDocument/2006/docPropsVTypes">
  <Company/>
  <ScaleCrop>false</ScaleCrop>
  <HeadingPairs>
    <vt:vector baseType="variant" size="2">
      <vt:variant>
        <vt:lpstr>Feuilles de calcul</vt:lpstr>
      </vt:variant>
      <vt:variant>
        <vt:i4>7</vt:i4>
      </vt:variant>
    </vt:vector>
  </HeadingPairs>
  <TitlesOfParts>
    <vt:vector baseType="lpstr" size="7">
      <vt:lpstr>Synthèse</vt:lpstr>
      <vt:lpstr>E2 Dossier</vt:lpstr>
      <vt:lpstr>E2 Oral</vt:lpstr>
      <vt:lpstr>E2 PFMP Enfants</vt:lpstr>
      <vt:lpstr>E2 PFMP PA</vt:lpstr>
      <vt:lpstr>E31</vt:lpstr>
      <vt:lpstr>E32</vt:lpstr>
    </vt:vector>
  </TitlesOfParts>
  <LinksUpToDate>false</LinksUpToDate>
  <SharedDoc>false</SharedDoc>
  <HyperlinksChanged>false</HyperlinksChanged>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2022-10-02T15:38:06Z</dcterms:created>
  <dc:creator>Asus</dc:creator>
  <cp:lastModifiedBy>Murat Murielle</cp:lastModifiedBy>
  <cp:lastPrinted>2022-11-21T11:42:31Z</cp:lastPrinted>
  <dcterms:modified xsi:type="dcterms:W3CDTF">2024-04-22T10:15:14Z</dcterms:modified>
</cp:coreProperties>
</file>