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10695" yWindow="-150" windowWidth="8265" windowHeight="10995" activeTab="2"/>
  </bookViews>
  <sheets>
    <sheet name="Infos" sheetId="8" r:id="rId1"/>
    <sheet name="Grille à donner aux jury" sheetId="17" r:id="rId2"/>
    <sheet name="Saisie note" sheetId="18" r:id="rId3"/>
    <sheet name="Grille synthèse" sheetId="19" r:id="rId4"/>
    <sheet name="Remarques" sheetId="15" r:id="rId5"/>
  </sheets>
  <calcPr calcId="162913"/>
</workbook>
</file>

<file path=xl/calcChain.xml><?xml version="1.0" encoding="utf-8"?>
<calcChain xmlns="http://schemas.openxmlformats.org/spreadsheetml/2006/main">
  <c r="AR6" i="18" l="1"/>
  <c r="AN6" i="18"/>
  <c r="AJ6" i="18"/>
  <c r="AF6" i="18"/>
  <c r="AB6" i="18"/>
  <c r="X6" i="18"/>
  <c r="T6" i="18"/>
  <c r="P6" i="18"/>
  <c r="L6" i="18"/>
  <c r="H6" i="18"/>
  <c r="D6" i="18"/>
  <c r="N6" i="19"/>
  <c r="M6" i="19"/>
  <c r="L6" i="19"/>
  <c r="AU20" i="18"/>
  <c r="N24" i="19" s="1"/>
  <c r="AU21" i="18"/>
  <c r="N25" i="19" s="1"/>
  <c r="AU22" i="18"/>
  <c r="N26" i="19" s="1"/>
  <c r="AQ20" i="18"/>
  <c r="M24" i="19" s="1"/>
  <c r="AQ21" i="18"/>
  <c r="M25" i="19" s="1"/>
  <c r="AQ22" i="18"/>
  <c r="M26" i="19" s="1"/>
  <c r="AM20" i="18"/>
  <c r="L24" i="19" s="1"/>
  <c r="AM21" i="18"/>
  <c r="L25" i="19" s="1"/>
  <c r="AM22" i="18"/>
  <c r="L26" i="19" s="1"/>
  <c r="AU19" i="18"/>
  <c r="N23" i="19" s="1"/>
  <c r="AQ19" i="18"/>
  <c r="M23" i="19" s="1"/>
  <c r="AM19" i="18"/>
  <c r="L23" i="19" s="1"/>
  <c r="AU8" i="18"/>
  <c r="N12" i="19" s="1"/>
  <c r="AU9" i="18"/>
  <c r="N13" i="19" s="1"/>
  <c r="AU10" i="18"/>
  <c r="N14" i="19" s="1"/>
  <c r="AU11" i="18"/>
  <c r="N15" i="19" s="1"/>
  <c r="AU12" i="18"/>
  <c r="N16" i="19" s="1"/>
  <c r="AU13" i="18"/>
  <c r="N17" i="19" s="1"/>
  <c r="AU14" i="18"/>
  <c r="N18" i="19" s="1"/>
  <c r="AU15" i="18"/>
  <c r="N19" i="19" s="1"/>
  <c r="AU16" i="18"/>
  <c r="N20" i="19" s="1"/>
  <c r="AQ8" i="18"/>
  <c r="M12" i="19" s="1"/>
  <c r="AQ9" i="18"/>
  <c r="M13" i="19" s="1"/>
  <c r="AQ10" i="18"/>
  <c r="M14" i="19" s="1"/>
  <c r="AQ11" i="18"/>
  <c r="M15" i="19" s="1"/>
  <c r="AQ12" i="18"/>
  <c r="M16" i="19" s="1"/>
  <c r="AQ13" i="18"/>
  <c r="M17" i="19" s="1"/>
  <c r="AQ14" i="18"/>
  <c r="M18" i="19" s="1"/>
  <c r="AQ15" i="18"/>
  <c r="M19" i="19" s="1"/>
  <c r="AQ16" i="18"/>
  <c r="M20" i="19" s="1"/>
  <c r="AM8" i="18"/>
  <c r="L12" i="19" s="1"/>
  <c r="AM9" i="18"/>
  <c r="L13" i="19" s="1"/>
  <c r="AM10" i="18"/>
  <c r="L14" i="19" s="1"/>
  <c r="AM11" i="18"/>
  <c r="L15" i="19" s="1"/>
  <c r="AM12" i="18"/>
  <c r="L16" i="19" s="1"/>
  <c r="AM13" i="18"/>
  <c r="L17" i="19" s="1"/>
  <c r="AM14" i="18"/>
  <c r="L18" i="19" s="1"/>
  <c r="AM15" i="18"/>
  <c r="L19" i="19" s="1"/>
  <c r="AM16" i="18"/>
  <c r="L20" i="19" s="1"/>
  <c r="AU7" i="18"/>
  <c r="N11" i="19" s="1"/>
  <c r="AQ7" i="18"/>
  <c r="M11" i="19" s="1"/>
  <c r="AM7" i="18"/>
  <c r="L11" i="19" s="1"/>
  <c r="M23" i="17"/>
  <c r="N23" i="17"/>
  <c r="O23" i="17"/>
  <c r="M24" i="17"/>
  <c r="N24" i="17"/>
  <c r="O24" i="17"/>
  <c r="M25" i="17"/>
  <c r="N25" i="17"/>
  <c r="O25" i="17"/>
  <c r="O22" i="17"/>
  <c r="N22" i="17"/>
  <c r="M22" i="17"/>
  <c r="M11" i="17"/>
  <c r="N11" i="17"/>
  <c r="O11" i="17"/>
  <c r="M12" i="17"/>
  <c r="N12" i="17"/>
  <c r="O12" i="17"/>
  <c r="M13" i="17"/>
  <c r="N13" i="17"/>
  <c r="O13" i="17"/>
  <c r="M14" i="17"/>
  <c r="N14" i="17"/>
  <c r="O14" i="17"/>
  <c r="M15" i="17"/>
  <c r="N15" i="17"/>
  <c r="O15" i="17"/>
  <c r="M16" i="17"/>
  <c r="N16" i="17"/>
  <c r="O16" i="17"/>
  <c r="M17" i="17"/>
  <c r="N17" i="17"/>
  <c r="O17" i="17"/>
  <c r="M18" i="17"/>
  <c r="N18" i="17"/>
  <c r="O18" i="17"/>
  <c r="M19" i="17"/>
  <c r="N19" i="17"/>
  <c r="O19" i="17"/>
  <c r="O10" i="17"/>
  <c r="N10" i="17"/>
  <c r="M10" i="17"/>
  <c r="O5" i="17"/>
  <c r="O20" i="17" s="1"/>
  <c r="N5" i="17"/>
  <c r="N20" i="17" s="1"/>
  <c r="M5" i="17"/>
  <c r="AU23" i="18" l="1"/>
  <c r="N27" i="19" s="1"/>
  <c r="AQ17" i="18"/>
  <c r="M21" i="19" s="1"/>
  <c r="AM23" i="18"/>
  <c r="L27" i="19" s="1"/>
  <c r="AU17" i="18"/>
  <c r="N21" i="19" s="1"/>
  <c r="M26" i="17"/>
  <c r="AM17" i="18"/>
  <c r="L21" i="19" s="1"/>
  <c r="AQ23" i="18"/>
  <c r="M27" i="19" s="1"/>
  <c r="O26" i="17"/>
  <c r="N26" i="17"/>
  <c r="M20" i="17"/>
  <c r="B23" i="18"/>
  <c r="B27" i="19"/>
  <c r="C35" i="19"/>
  <c r="C36" i="19"/>
  <c r="C37" i="19"/>
  <c r="C34" i="19"/>
  <c r="C32" i="19"/>
  <c r="C33" i="19"/>
  <c r="C31" i="19"/>
  <c r="C30" i="19"/>
  <c r="AI20" i="18" l="1"/>
  <c r="AI21" i="18"/>
  <c r="AI22" i="18"/>
  <c r="AI19" i="18"/>
  <c r="AE20" i="18"/>
  <c r="AE21" i="18"/>
  <c r="AE22" i="18"/>
  <c r="AE19" i="18"/>
  <c r="AA20" i="18"/>
  <c r="AA21" i="18"/>
  <c r="AA22" i="18"/>
  <c r="AA19" i="18"/>
  <c r="W20" i="18"/>
  <c r="W21" i="18"/>
  <c r="W22" i="18"/>
  <c r="W19" i="18"/>
  <c r="S20" i="18"/>
  <c r="S21" i="18"/>
  <c r="S22" i="18"/>
  <c r="S19" i="18"/>
  <c r="O20" i="18"/>
  <c r="O21" i="18"/>
  <c r="O22" i="18"/>
  <c r="O19" i="18"/>
  <c r="K20" i="18"/>
  <c r="K21" i="18"/>
  <c r="K22" i="18"/>
  <c r="K19" i="18"/>
  <c r="G20" i="18"/>
  <c r="G21" i="18"/>
  <c r="G22" i="18"/>
  <c r="G19" i="18"/>
  <c r="AI8" i="18"/>
  <c r="AI9" i="18"/>
  <c r="AI10" i="18"/>
  <c r="AI11" i="18"/>
  <c r="AI12" i="18"/>
  <c r="AI13" i="18"/>
  <c r="AI14" i="18"/>
  <c r="AI15" i="18"/>
  <c r="AI16" i="18"/>
  <c r="AI7" i="18"/>
  <c r="AE8" i="18"/>
  <c r="AE9" i="18"/>
  <c r="AE10" i="18"/>
  <c r="AE11" i="18"/>
  <c r="AE12" i="18"/>
  <c r="AE13" i="18"/>
  <c r="AE14" i="18"/>
  <c r="AE15" i="18"/>
  <c r="AE16" i="18"/>
  <c r="AE7" i="18"/>
  <c r="AA8" i="18"/>
  <c r="AA9" i="18"/>
  <c r="AA10" i="18"/>
  <c r="AA11" i="18"/>
  <c r="AA12" i="18"/>
  <c r="AA13" i="18"/>
  <c r="AA14" i="18"/>
  <c r="AA15" i="18"/>
  <c r="AA16" i="18"/>
  <c r="AA7" i="18"/>
  <c r="W8" i="18"/>
  <c r="W9" i="18"/>
  <c r="W10" i="18"/>
  <c r="W11" i="18"/>
  <c r="W12" i="18"/>
  <c r="W13" i="18"/>
  <c r="W14" i="18"/>
  <c r="W15" i="18"/>
  <c r="W16" i="18"/>
  <c r="W7" i="18"/>
  <c r="S8" i="18"/>
  <c r="S9" i="18"/>
  <c r="S10" i="18"/>
  <c r="S11" i="18"/>
  <c r="S12" i="18"/>
  <c r="S13" i="18"/>
  <c r="S14" i="18"/>
  <c r="S15" i="18"/>
  <c r="S16" i="18"/>
  <c r="S7" i="18"/>
  <c r="O8" i="18"/>
  <c r="O9" i="18"/>
  <c r="O11" i="18"/>
  <c r="O12" i="18"/>
  <c r="O13" i="18"/>
  <c r="O14" i="18"/>
  <c r="O15" i="18"/>
  <c r="O16" i="18"/>
  <c r="O7" i="18"/>
  <c r="K8" i="18"/>
  <c r="K9" i="18"/>
  <c r="K10" i="18"/>
  <c r="K11" i="18"/>
  <c r="K12" i="18"/>
  <c r="K13" i="18"/>
  <c r="K14" i="18"/>
  <c r="K15" i="18"/>
  <c r="K16" i="18"/>
  <c r="K7" i="18"/>
  <c r="G8" i="18"/>
  <c r="G9" i="18"/>
  <c r="G10" i="18"/>
  <c r="G11" i="18"/>
  <c r="G12" i="18"/>
  <c r="G13" i="18"/>
  <c r="G14" i="18"/>
  <c r="G15" i="18"/>
  <c r="G16" i="18"/>
  <c r="G7" i="18"/>
  <c r="C26" i="19" l="1"/>
  <c r="C25" i="19"/>
  <c r="C24" i="19"/>
  <c r="C23" i="19"/>
  <c r="B21" i="19"/>
  <c r="C20" i="19"/>
  <c r="C19" i="19"/>
  <c r="C18" i="19"/>
  <c r="C17" i="19"/>
  <c r="C16" i="19"/>
  <c r="C15" i="19"/>
  <c r="C14" i="19"/>
  <c r="C13" i="19"/>
  <c r="C12" i="19"/>
  <c r="C11" i="19"/>
  <c r="C21" i="19" s="1"/>
  <c r="C9" i="19"/>
  <c r="C8" i="19"/>
  <c r="K6" i="19"/>
  <c r="J6" i="19"/>
  <c r="I6" i="19"/>
  <c r="H6" i="19"/>
  <c r="G6" i="19"/>
  <c r="F6" i="19"/>
  <c r="E6" i="19"/>
  <c r="D6" i="19"/>
  <c r="C4" i="19"/>
  <c r="C3" i="19"/>
  <c r="C2" i="19"/>
  <c r="A1" i="19"/>
  <c r="C27" i="19" l="1"/>
  <c r="K25" i="19" l="1"/>
  <c r="K26" i="19"/>
  <c r="J25" i="19"/>
  <c r="J26" i="19"/>
  <c r="I25" i="19"/>
  <c r="I26" i="19"/>
  <c r="H25" i="19"/>
  <c r="H26" i="19"/>
  <c r="G25" i="19"/>
  <c r="G26" i="19"/>
  <c r="F25" i="19"/>
  <c r="F26" i="19"/>
  <c r="E25" i="19"/>
  <c r="E26" i="19"/>
  <c r="K24" i="19"/>
  <c r="J24" i="19"/>
  <c r="I24" i="19"/>
  <c r="H24" i="19"/>
  <c r="G24" i="19"/>
  <c r="F24" i="19"/>
  <c r="E24" i="19"/>
  <c r="D24" i="19"/>
  <c r="D12" i="19"/>
  <c r="E12" i="19"/>
  <c r="F12" i="19"/>
  <c r="G12" i="19"/>
  <c r="H12" i="19"/>
  <c r="I12" i="19"/>
  <c r="J12" i="19"/>
  <c r="K12" i="19"/>
  <c r="D13" i="19"/>
  <c r="E13" i="19"/>
  <c r="F13" i="19"/>
  <c r="G13" i="19"/>
  <c r="H13" i="19"/>
  <c r="I13" i="19"/>
  <c r="J13" i="19"/>
  <c r="K13" i="19"/>
  <c r="D14" i="19"/>
  <c r="E14" i="19"/>
  <c r="G14" i="19"/>
  <c r="H14" i="19"/>
  <c r="I14" i="19"/>
  <c r="J14" i="19"/>
  <c r="K14" i="19"/>
  <c r="D15" i="19"/>
  <c r="E15" i="19"/>
  <c r="F15" i="19"/>
  <c r="G15" i="19"/>
  <c r="H15" i="19"/>
  <c r="I15" i="19"/>
  <c r="J15" i="19"/>
  <c r="K15" i="19"/>
  <c r="D16" i="19"/>
  <c r="E16" i="19"/>
  <c r="F16" i="19"/>
  <c r="G16" i="19"/>
  <c r="H16" i="19"/>
  <c r="I16" i="19"/>
  <c r="J16" i="19"/>
  <c r="K16" i="19"/>
  <c r="D17" i="19"/>
  <c r="E17" i="19"/>
  <c r="F17" i="19"/>
  <c r="G17" i="19"/>
  <c r="H17" i="19"/>
  <c r="I17" i="19"/>
  <c r="J17" i="19"/>
  <c r="K17" i="19"/>
  <c r="D18" i="19"/>
  <c r="E18" i="19"/>
  <c r="F18" i="19"/>
  <c r="G18" i="19"/>
  <c r="H18" i="19"/>
  <c r="I18" i="19"/>
  <c r="J18" i="19"/>
  <c r="K18" i="19"/>
  <c r="D19" i="19"/>
  <c r="E19" i="19"/>
  <c r="F19" i="19"/>
  <c r="G19" i="19"/>
  <c r="H19" i="19"/>
  <c r="I19" i="19"/>
  <c r="J19" i="19"/>
  <c r="K19" i="19"/>
  <c r="D20" i="19"/>
  <c r="E20" i="19"/>
  <c r="F20" i="19"/>
  <c r="G20" i="19"/>
  <c r="H20" i="19"/>
  <c r="I20" i="19"/>
  <c r="J20" i="19"/>
  <c r="K20" i="19"/>
  <c r="J11" i="19"/>
  <c r="I11" i="19"/>
  <c r="H11" i="19"/>
  <c r="E11" i="19"/>
  <c r="D25" i="19"/>
  <c r="D26" i="19"/>
  <c r="D11" i="19"/>
  <c r="C4" i="18"/>
  <c r="C3" i="18"/>
  <c r="C2" i="18"/>
  <c r="A1" i="18"/>
  <c r="C22" i="18"/>
  <c r="C21" i="18"/>
  <c r="C20" i="18"/>
  <c r="C19" i="18"/>
  <c r="B17" i="18"/>
  <c r="C16" i="18"/>
  <c r="C15" i="18"/>
  <c r="C14" i="18"/>
  <c r="C13" i="18"/>
  <c r="C12" i="18"/>
  <c r="C11" i="18"/>
  <c r="C10" i="18"/>
  <c r="C9" i="18"/>
  <c r="C8" i="18"/>
  <c r="C7" i="18"/>
  <c r="C23" i="18" l="1"/>
  <c r="S17" i="18"/>
  <c r="G11" i="19"/>
  <c r="K23" i="19"/>
  <c r="AI23" i="18"/>
  <c r="K27" i="19" s="1"/>
  <c r="D23" i="19"/>
  <c r="G23" i="18"/>
  <c r="D27" i="19" s="1"/>
  <c r="H23" i="19"/>
  <c r="W23" i="18"/>
  <c r="H27" i="19" s="1"/>
  <c r="AI17" i="18"/>
  <c r="K11" i="19"/>
  <c r="E23" i="19"/>
  <c r="K23" i="18"/>
  <c r="E27" i="19" s="1"/>
  <c r="I23" i="19"/>
  <c r="AA23" i="18"/>
  <c r="I27" i="19" s="1"/>
  <c r="G23" i="19"/>
  <c r="S23" i="18"/>
  <c r="G27" i="19" s="1"/>
  <c r="F11" i="19"/>
  <c r="F23" i="19"/>
  <c r="O23" i="18"/>
  <c r="F27" i="19" s="1"/>
  <c r="J23" i="19"/>
  <c r="AE23" i="18"/>
  <c r="J27" i="19" s="1"/>
  <c r="AE17" i="18"/>
  <c r="K17" i="18"/>
  <c r="W17" i="18"/>
  <c r="G17" i="18"/>
  <c r="AA17" i="18"/>
  <c r="C17" i="18"/>
  <c r="K21" i="19" l="1"/>
  <c r="D21" i="19"/>
  <c r="G21" i="19"/>
  <c r="E21" i="19"/>
  <c r="J21" i="19"/>
  <c r="H21" i="19"/>
  <c r="I21" i="19"/>
  <c r="C26" i="17"/>
  <c r="D26" i="17" s="1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C20" i="17"/>
  <c r="D20" i="17" s="1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L10" i="17"/>
  <c r="K10" i="17"/>
  <c r="J10" i="17"/>
  <c r="I10" i="17"/>
  <c r="H10" i="17"/>
  <c r="G10" i="17"/>
  <c r="F10" i="17"/>
  <c r="E10" i="17"/>
  <c r="D10" i="17"/>
  <c r="C8" i="17"/>
  <c r="D7" i="17"/>
  <c r="D8" i="17" s="1"/>
  <c r="L5" i="17"/>
  <c r="K5" i="17"/>
  <c r="K26" i="17" s="1"/>
  <c r="J5" i="17"/>
  <c r="I5" i="17"/>
  <c r="H5" i="17"/>
  <c r="G5" i="17"/>
  <c r="F5" i="17"/>
  <c r="E5" i="17"/>
  <c r="E20" i="17" s="1"/>
  <c r="H3" i="17"/>
  <c r="H2" i="17"/>
  <c r="H1" i="17"/>
  <c r="A1" i="17"/>
  <c r="G26" i="17" l="1"/>
  <c r="I20" i="17"/>
  <c r="F20" i="17"/>
  <c r="H26" i="17"/>
  <c r="J20" i="17"/>
  <c r="L26" i="17"/>
  <c r="G20" i="17"/>
  <c r="K20" i="17"/>
  <c r="E26" i="17"/>
  <c r="I26" i="17"/>
  <c r="H20" i="17"/>
  <c r="L20" i="17"/>
  <c r="F26" i="17"/>
  <c r="J26" i="17"/>
  <c r="B7" i="15"/>
  <c r="B6" i="15"/>
  <c r="B5" i="15"/>
  <c r="B4" i="15"/>
  <c r="B3" i="15"/>
  <c r="O10" i="18" l="1"/>
  <c r="F14" i="19" l="1"/>
  <c r="O17" i="18"/>
  <c r="F21" i="19" l="1"/>
</calcChain>
</file>

<file path=xl/comments1.xml><?xml version="1.0" encoding="utf-8"?>
<comments xmlns="http://schemas.openxmlformats.org/spreadsheetml/2006/main">
  <authors>
    <author xml:space="preserve"> </author>
  </authors>
  <commentList>
    <comment ref="E5" authorId="0" shapeId="0">
      <text>
        <r>
          <rPr>
            <sz val="8"/>
            <color indexed="81"/>
            <rFont val="Tahoma"/>
            <family val="2"/>
          </rPr>
          <t>Les totaux ne sont pas effectués si le N° du candidat n'est pas renseigné.</t>
        </r>
      </text>
    </comment>
    <comment ref="F5" authorId="0" shapeId="0">
      <text>
        <r>
          <rPr>
            <sz val="8"/>
            <color indexed="81"/>
            <rFont val="Tahoma"/>
            <family val="2"/>
          </rPr>
          <t>Les totaux ne sont pas effectués si le N° du candidat n'est pas renseigné.</t>
        </r>
      </text>
    </comment>
    <comment ref="G5" authorId="0" shapeId="0">
      <text>
        <r>
          <rPr>
            <sz val="8"/>
            <color indexed="81"/>
            <rFont val="Tahoma"/>
            <family val="2"/>
          </rPr>
          <t>Les totaux ne sont pas effectués si le N° du candidat n'est pas renseigné.</t>
        </r>
      </text>
    </comment>
    <comment ref="H5" authorId="0" shapeId="0">
      <text>
        <r>
          <rPr>
            <sz val="8"/>
            <color indexed="81"/>
            <rFont val="Tahoma"/>
            <family val="2"/>
          </rPr>
          <t>Les totaux ne sont pas effectués si le N° du candidat n'est pas renseigné.</t>
        </r>
      </text>
    </comment>
    <comment ref="I5" authorId="0" shapeId="0">
      <text>
        <r>
          <rPr>
            <sz val="8"/>
            <color indexed="81"/>
            <rFont val="Tahoma"/>
            <family val="2"/>
          </rPr>
          <t>Les totaux ne sont pas effectués si le N° du candidat n'est pas renseigné.</t>
        </r>
      </text>
    </comment>
    <comment ref="J5" authorId="0" shapeId="0">
      <text>
        <r>
          <rPr>
            <sz val="8"/>
            <color indexed="81"/>
            <rFont val="Tahoma"/>
            <family val="2"/>
          </rPr>
          <t>Les totaux ne sont pas effectués si le N° du candidat n'est pas renseigné.</t>
        </r>
      </text>
    </comment>
    <comment ref="K5" authorId="0" shapeId="0">
      <text>
        <r>
          <rPr>
            <sz val="8"/>
            <color indexed="81"/>
            <rFont val="Tahoma"/>
            <family val="2"/>
          </rPr>
          <t>Les totaux ne sont pas effectués si le N° du candidat n'est pas renseigné.</t>
        </r>
      </text>
    </comment>
    <comment ref="L5" authorId="0" shapeId="0">
      <text>
        <r>
          <rPr>
            <sz val="8"/>
            <color indexed="81"/>
            <rFont val="Tahoma"/>
            <family val="2"/>
          </rPr>
          <t>Les totaux ne sont pas effectués si le N° du candidat n'est pas renseigné.</t>
        </r>
      </text>
    </comment>
  </commentList>
</comments>
</file>

<file path=xl/sharedStrings.xml><?xml version="1.0" encoding="utf-8"?>
<sst xmlns="http://schemas.openxmlformats.org/spreadsheetml/2006/main" count="177" uniqueCount="117">
  <si>
    <t>Dernière mise à jour du classeur le :</t>
  </si>
  <si>
    <t>Session</t>
  </si>
  <si>
    <t xml:space="preserve">Sujet n° </t>
  </si>
  <si>
    <t>Diplôme</t>
  </si>
  <si>
    <t>Epreuve</t>
  </si>
  <si>
    <t>Durée</t>
  </si>
  <si>
    <t>Date</t>
  </si>
  <si>
    <t>Centre</t>
  </si>
  <si>
    <t>Coefficient</t>
  </si>
  <si>
    <t>N° Candidats</t>
  </si>
  <si>
    <t>Observation</t>
  </si>
  <si>
    <t>1</t>
  </si>
  <si>
    <t>2</t>
  </si>
  <si>
    <t>3</t>
  </si>
  <si>
    <t>4</t>
  </si>
  <si>
    <t>5</t>
  </si>
  <si>
    <t>6</t>
  </si>
  <si>
    <t>M. 2</t>
  </si>
  <si>
    <t>7</t>
  </si>
  <si>
    <t>M. 3</t>
  </si>
  <si>
    <t>8</t>
  </si>
  <si>
    <t>M. 4</t>
  </si>
  <si>
    <t>M. 5</t>
  </si>
  <si>
    <t>M. 6</t>
  </si>
  <si>
    <t xml:space="preserve"> 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</si>
  <si>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</si>
  <si>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Clermont-Ferrand</t>
  </si>
  <si>
    <t xml:space="preserve">Candidat </t>
  </si>
  <si>
    <t>CAP  CHOCOLATIER</t>
  </si>
  <si>
    <t>CRITERES D'EVALUATION</t>
  </si>
  <si>
    <t>REALISER LA PIECE COMMERCIALE SOUS LA FORME D'UN DESSIN</t>
  </si>
  <si>
    <t>PREPARATION DU POSTE DE TRAVAIL</t>
  </si>
  <si>
    <t>REALISATION D'UNE MASSE DE BASE</t>
  </si>
  <si>
    <t>MOULAGE D'UNE PLAQUE DE BONBONS</t>
  </si>
  <si>
    <t>PIECE COMMERCIALE</t>
  </si>
  <si>
    <t>CONFISERIE</t>
  </si>
  <si>
    <t>PRODUIT AU CHOIX DU CANDIDAT</t>
  </si>
  <si>
    <t>PATISSERIE A BASE DE CHOCOLAT</t>
  </si>
  <si>
    <t>PRESENTATION ET VALORISATION DU
PRODUIT</t>
  </si>
  <si>
    <t>TOTAL</t>
  </si>
  <si>
    <t>11 heures</t>
  </si>
  <si>
    <t>REMARQUES</t>
  </si>
  <si>
    <r>
      <t>Centre d'examen</t>
    </r>
    <r>
      <rPr>
        <b/>
        <sz val="11"/>
        <rFont val="Arial"/>
        <family val="2"/>
      </rPr>
      <t xml:space="preserve"> :</t>
    </r>
  </si>
  <si>
    <t>Session :</t>
  </si>
  <si>
    <t>Vice-président</t>
  </si>
  <si>
    <t>Attention : si vous constatez des différences entre la grille numérisée et la grille papier fournie avec le sujet, 
vous devez TOUJOURS utiliser la grille papier et informer l'inspectrice.</t>
  </si>
  <si>
    <t>COEF.</t>
  </si>
  <si>
    <t>MISE AU POINT DES COUVERTURES</t>
  </si>
  <si>
    <t>TREMPAGE DES MASSES</t>
  </si>
  <si>
    <t>REALISATION D'UN MOULAGE SIMPLE</t>
  </si>
  <si>
    <t>Note sur 10 (points entiers)</t>
  </si>
  <si>
    <t>SAVOIRS TECHNOLOGIQUES</t>
  </si>
  <si>
    <t>SAVOIRS SCIENTIFIQUES</t>
  </si>
  <si>
    <t>SAVOIRS ECONOMIQUES ET JURIDIQUES</t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</si>
  <si>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Réaliser un moulage régulier en épaisseur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Réaliser un moulage brillant</t>
    </r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</si>
  <si>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Désinfecter son plan de travail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Préparer son matériel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Organiser son poste de travail pour une production donnée dans le respect des règles ergonomiques</t>
    </r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</si>
  <si>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Maîtriser les techniques de mise au point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Obtenir un chocolat brillant, cassant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Maintenir les chocolats de couverture au point</t>
    </r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</si>
  <si>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Respecter les cuissons ou les mélanges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Maîtriser l'intensité du goût des masses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Préparer les masses pour la réalisation des bonbons (cadrage, dressage...)</t>
    </r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</si>
  <si>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Réaliser un trempage sans pied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Maîtriser l'épaisseur de chocolat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Réaliser le mouvement avec dextérité</t>
    </r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</si>
  <si>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Présenter, mettre en valeur la production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Dialoguer en maîtrisant les paramètres de communication (sourire, maintien, regard, gestuelle)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Communiquer sur les connaissances techniques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Argumenter</t>
    </r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</si>
  <si>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Répondre à des questions</t>
    </r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</si>
  <si>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Cuire  des sucres à la bonne température (bonne texture)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Donner une qualité gustative aux préparations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Réaliser la finition et la présentation</t>
    </r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</si>
  <si>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Régularité de l'épaisseur du moulage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Garnir une plaque de bonbons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Obturer une plaque de bonbons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Réaliser des bonbons brillants, sans bulles</t>
    </r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</si>
  <si>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Réaliser un montage original en employant différentes techniques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Harmoniser les couleurs, et utiliser les volumes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Soigner les collages et la finition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Aspect commercial de la pièce (poids, forme...)</t>
    </r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</si>
  <si>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Donner une qualité gustative aux préparations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Réaliser un produit à la texture voulue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Réaliser une fabrication originale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Réaliser la finition et la présentation</t>
    </r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</si>
  <si>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Monter l'entremets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Réaliser la finition de l'entremets (glaçage, velours…)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 xml:space="preserve">Réaliser des décors à dominante chocolat
</t>
    </r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Réaliser un produit commercialisable (goût, aspect...)</t>
    </r>
  </si>
  <si>
    <t>Centre d'examen</t>
  </si>
  <si>
    <t xml:space="preserve"> Fonction</t>
  </si>
  <si>
    <t>Nom</t>
  </si>
  <si>
    <t>Emargement</t>
  </si>
  <si>
    <t>Professionnel ou enseignant</t>
  </si>
  <si>
    <t>Arts appliqués</t>
  </si>
  <si>
    <t>Sciences appliquées</t>
  </si>
  <si>
    <t>Eco gestion</t>
  </si>
  <si>
    <t>Préparation du poste de travail</t>
  </si>
  <si>
    <t>Mise au point des couvertures</t>
  </si>
  <si>
    <t>Réalisation d'une masse de base</t>
  </si>
  <si>
    <t>Trempage des masses</t>
  </si>
  <si>
    <t>Moulage d'une plaque de bonbons</t>
  </si>
  <si>
    <t>Réalisation d'un moulage simple</t>
  </si>
  <si>
    <t>Pièce commerciale</t>
  </si>
  <si>
    <t>Confiserie</t>
  </si>
  <si>
    <t>Produit au choix du candidat</t>
  </si>
  <si>
    <t>Pâtisserie à base de chocolat</t>
  </si>
  <si>
    <t>Présentation et valorisation du produit</t>
  </si>
  <si>
    <t>Savoirs technologiques</t>
  </si>
  <si>
    <t>Savoirs scientifiques</t>
  </si>
  <si>
    <t>Savoirs économiques et juridiques</t>
  </si>
  <si>
    <t xml:space="preserve">Nom </t>
  </si>
  <si>
    <t>Fonction</t>
  </si>
  <si>
    <t>Barème</t>
  </si>
  <si>
    <t>Candidat</t>
  </si>
  <si>
    <t>Réaliser la pièce commerciale sous la forme d'un dessin</t>
  </si>
  <si>
    <t>1ére partie : Dessin de la pièce commerciale</t>
  </si>
  <si>
    <t>2ème Partie : Production et valorisation des fabrications de chocolaterie</t>
  </si>
  <si>
    <t>Coef.</t>
  </si>
  <si>
    <r>
      <rPr>
        <b/>
        <sz val="10"/>
        <rFont val="Arial"/>
        <family val="2"/>
      </rPr>
      <t xml:space="preserve">. </t>
    </r>
    <r>
      <rPr>
        <sz val="8"/>
        <rFont val="Arial"/>
        <family val="2"/>
      </rPr>
      <t>Réaliser la pièce commerciale sous la forme d'une dessin artistique</t>
    </r>
  </si>
  <si>
    <t>3éme partie : Présentation et valorisation du produit 
Environnement technologique, scientifique et juridique</t>
  </si>
  <si>
    <t>Eco-gestion</t>
  </si>
  <si>
    <t>CeE ou son représentant</t>
  </si>
  <si>
    <t>N°</t>
  </si>
  <si>
    <t>M. 8</t>
  </si>
  <si>
    <t>1ère PARTIE - EP2 A - Dessin de la pièce commerciale</t>
  </si>
  <si>
    <t>2ème PARTIE EP2B - Production des fabrications de chocolaterie</t>
  </si>
  <si>
    <t>3ème PARTIE EP2 C - Présentation et valorisation du produit</t>
  </si>
  <si>
    <t>Total EP2A</t>
  </si>
  <si>
    <t>TOTAL EP2B</t>
  </si>
  <si>
    <t>TOTAL EP2C</t>
  </si>
  <si>
    <t>Corrections académiques</t>
  </si>
  <si>
    <r>
      <t xml:space="preserve">Epreuve EP2b et EP2c
Production et valorisation des fabrications de chocolaterie,
confiserie et pâtisserie
</t>
    </r>
    <r>
      <rPr>
        <b/>
        <i/>
        <sz val="8"/>
        <rFont val="Arial"/>
        <family val="2"/>
      </rPr>
      <t>spécialisée à base de chocolat</t>
    </r>
  </si>
  <si>
    <r>
      <t xml:space="preserve">Membres Jury 
</t>
    </r>
    <r>
      <rPr>
        <b/>
        <sz val="11"/>
        <color indexed="8"/>
        <rFont val="Arial Narrow"/>
        <family val="2"/>
      </rPr>
      <t xml:space="preserve"> (EP2b et EP2c)</t>
    </r>
  </si>
  <si>
    <t>Epreuve EP2b et EP2c
Production et valorisation des fabrications de chocolaterie, 
confiserie et pâtisserie spécialisée à base de chocolat</t>
  </si>
  <si>
    <t>Total EP2c à saisir</t>
  </si>
  <si>
    <t>Total EP2b à saisir</t>
  </si>
  <si>
    <t>Sous-total EP2a</t>
  </si>
  <si>
    <t>Sous-total EP2b</t>
  </si>
  <si>
    <t>Sous -Total EP2c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</si>
</sst>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C]d\ mmmm\ yyyy;@"/>
    <numFmt numFmtId="165" formatCode="[$-40C]d\-mmm\-yy;@"/>
    <numFmt numFmtId="166" formatCode="0.0"/>
  </numFmts>
  <fonts count="51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</font>
    <font>
      <b/>
      <u/>
      <sz val="11"/>
      <color indexed="8"/>
      <name val="Arial Narrow"/>
      <family val="2"/>
    </font>
    <font>
      <sz val="11"/>
      <color indexed="8"/>
      <name val="Arial Narrow"/>
      <family val="2"/>
    </font>
    <font>
      <b/>
      <u/>
      <sz val="12"/>
      <color indexed="8"/>
      <name val="Arial Narrow"/>
      <family val="2"/>
    </font>
    <font>
      <b/>
      <i/>
      <sz val="12"/>
      <color indexed="56"/>
      <name val="Arial Narrow"/>
      <family val="2"/>
    </font>
    <font>
      <b/>
      <i/>
      <sz val="11"/>
      <color indexed="56"/>
      <name val="Arial Narrow"/>
      <family val="2"/>
    </font>
    <font>
      <b/>
      <u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56"/>
      <name val="Calibri"/>
      <family val="2"/>
    </font>
    <font>
      <b/>
      <i/>
      <sz val="11"/>
      <color indexed="56"/>
      <name val="Calibri"/>
      <family val="2"/>
    </font>
    <font>
      <b/>
      <i/>
      <sz val="12"/>
      <color indexed="10"/>
      <name val="Calibri"/>
      <family val="2"/>
    </font>
    <font>
      <b/>
      <sz val="14"/>
      <color indexed="10"/>
      <name val="Times New Roman"/>
      <family val="1"/>
    </font>
    <font>
      <b/>
      <sz val="14"/>
      <color indexed="10"/>
      <name val="Calibri"/>
      <family val="2"/>
    </font>
    <font>
      <b/>
      <i/>
      <sz val="8"/>
      <name val="Arial"/>
      <family val="2"/>
    </font>
    <font>
      <sz val="8"/>
      <color indexed="81"/>
      <name val="Tahoma"/>
      <family val="2"/>
    </font>
    <font>
      <sz val="8"/>
      <name val="Arial"/>
    </font>
    <font>
      <b/>
      <sz val="9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9"/>
      <color theme="4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sz val="10"/>
      <color rgb="FFFF0000"/>
      <name val="Calibri"/>
      <family val="2"/>
    </font>
    <font>
      <b/>
      <i/>
      <u/>
      <sz val="10"/>
      <name val="Calibri"/>
      <family val="2"/>
    </font>
    <font>
      <sz val="10"/>
      <color theme="3" tint="0.39997558519241921"/>
      <name val="Calibri"/>
      <family val="2"/>
    </font>
    <font>
      <b/>
      <sz val="10"/>
      <color theme="3" tint="0.39997558519241921"/>
      <name val="Calibri"/>
      <family val="2"/>
    </font>
    <font>
      <b/>
      <sz val="9"/>
      <color theme="3" tint="0.39997558519241921"/>
      <name val="Arial"/>
      <family val="2"/>
    </font>
    <font>
      <b/>
      <sz val="10"/>
      <name val="Calibri"/>
      <family val="2"/>
      <scheme val="minor"/>
    </font>
    <font>
      <sz val="9"/>
      <color theme="3" tint="0.3999755851924192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1" fillId="0" borderId="0"/>
  </cellStyleXfs>
  <cellXfs count="316">
    <xf numFmtId="0" fontId="0" fillId="0" borderId="0" xfId="0"/>
    <xf numFmtId="0" fontId="7" fillId="0" borderId="0" xfId="1" applyFont="1" applyFill="1" applyBorder="1" applyProtection="1"/>
    <xf numFmtId="0" fontId="8" fillId="0" borderId="1" xfId="1" applyFont="1" applyFill="1" applyBorder="1" applyAlignment="1" applyProtection="1">
      <alignment horizontal="left" vertical="center"/>
    </xf>
    <xf numFmtId="0" fontId="9" fillId="0" borderId="2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Protection="1"/>
    <xf numFmtId="0" fontId="9" fillId="0" borderId="3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vertical="center"/>
    </xf>
    <xf numFmtId="164" fontId="11" fillId="0" borderId="1" xfId="1" applyNumberFormat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1" fillId="0" borderId="1" xfId="1" applyNumberFormat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vertical="center"/>
    </xf>
    <xf numFmtId="0" fontId="13" fillId="0" borderId="1" xfId="1" applyFont="1" applyFill="1" applyBorder="1" applyAlignment="1" applyProtection="1">
      <alignment horizontal="center" vertical="center"/>
    </xf>
    <xf numFmtId="49" fontId="15" fillId="0" borderId="1" xfId="1" applyNumberFormat="1" applyFont="1" applyFill="1" applyBorder="1" applyAlignment="1" applyProtection="1">
      <alignment horizontal="center" vertical="center"/>
    </xf>
    <xf numFmtId="0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vertical="center"/>
    </xf>
    <xf numFmtId="0" fontId="10" fillId="3" borderId="0" xfId="1" applyFont="1" applyFill="1" applyBorder="1" applyAlignment="1" applyProtection="1">
      <alignment horizontal="left" vertical="center"/>
    </xf>
    <xf numFmtId="0" fontId="18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1" fillId="4" borderId="0" xfId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0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  <protection hidden="1"/>
    </xf>
    <xf numFmtId="0" fontId="7" fillId="5" borderId="13" xfId="1" applyFont="1" applyFill="1" applyBorder="1" applyProtection="1"/>
    <xf numFmtId="15" fontId="20" fillId="5" borderId="13" xfId="1" applyNumberFormat="1" applyFont="1" applyFill="1" applyBorder="1" applyAlignment="1" applyProtection="1">
      <alignment horizontal="left" vertical="center"/>
    </xf>
    <xf numFmtId="0" fontId="40" fillId="11" borderId="0" xfId="0" applyFont="1" applyFill="1" applyBorder="1" applyAlignment="1" applyProtection="1">
      <alignment vertical="center"/>
      <protection hidden="1"/>
    </xf>
    <xf numFmtId="0" fontId="41" fillId="0" borderId="0" xfId="0" applyFont="1" applyFill="1" applyBorder="1" applyProtection="1"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0" fontId="42" fillId="11" borderId="0" xfId="0" applyFont="1" applyFill="1" applyBorder="1" applyAlignment="1" applyProtection="1">
      <alignment horizontal="right" vertical="center"/>
      <protection hidden="1"/>
    </xf>
    <xf numFmtId="49" fontId="40" fillId="0" borderId="0" xfId="0" applyNumberFormat="1" applyFont="1" applyFill="1" applyBorder="1" applyAlignment="1" applyProtection="1">
      <alignment vertical="center"/>
      <protection hidden="1"/>
    </xf>
    <xf numFmtId="0" fontId="41" fillId="0" borderId="13" xfId="0" applyFont="1" applyFill="1" applyBorder="1" applyAlignment="1" applyProtection="1">
      <alignment horizontal="left" vertical="center"/>
      <protection hidden="1"/>
    </xf>
    <xf numFmtId="0" fontId="41" fillId="0" borderId="0" xfId="0" applyFont="1" applyFill="1" applyBorder="1" applyAlignment="1" applyProtection="1">
      <alignment horizontal="left" vertical="center"/>
      <protection hidden="1"/>
    </xf>
    <xf numFmtId="0" fontId="40" fillId="0" borderId="1" xfId="0" applyFont="1" applyFill="1" applyBorder="1" applyAlignment="1" applyProtection="1">
      <alignment vertical="center"/>
      <protection hidden="1"/>
    </xf>
    <xf numFmtId="0" fontId="40" fillId="0" borderId="7" xfId="0" applyFont="1" applyFill="1" applyBorder="1" applyAlignment="1" applyProtection="1">
      <alignment horizontal="center" vertical="center"/>
      <protection hidden="1"/>
    </xf>
    <xf numFmtId="0" fontId="40" fillId="0" borderId="1" xfId="0" applyFont="1" applyFill="1" applyBorder="1" applyAlignment="1" applyProtection="1">
      <alignment horizontal="center" vertical="center"/>
      <protection hidden="1"/>
    </xf>
    <xf numFmtId="0" fontId="41" fillId="12" borderId="0" xfId="0" applyFont="1" applyFill="1" applyBorder="1" applyAlignment="1" applyProtection="1">
      <alignment vertical="center"/>
      <protection hidden="1"/>
    </xf>
    <xf numFmtId="0" fontId="45" fillId="0" borderId="0" xfId="0" applyFont="1" applyFill="1" applyBorder="1" applyAlignment="1" applyProtection="1">
      <alignment vertical="center"/>
      <protection hidden="1"/>
    </xf>
    <xf numFmtId="0" fontId="40" fillId="12" borderId="26" xfId="0" applyFont="1" applyFill="1" applyBorder="1" applyAlignment="1" applyProtection="1">
      <alignment vertical="center" wrapText="1"/>
      <protection hidden="1"/>
    </xf>
    <xf numFmtId="0" fontId="40" fillId="12" borderId="0" xfId="0" applyFont="1" applyFill="1" applyBorder="1" applyAlignment="1" applyProtection="1">
      <alignment vertical="center" wrapText="1"/>
      <protection hidden="1"/>
    </xf>
    <xf numFmtId="0" fontId="41" fillId="11" borderId="0" xfId="0" applyFont="1" applyFill="1" applyBorder="1" applyAlignment="1" applyProtection="1">
      <alignment horizontal="right"/>
      <protection hidden="1"/>
    </xf>
    <xf numFmtId="0" fontId="40" fillId="11" borderId="0" xfId="0" applyFont="1" applyFill="1" applyBorder="1" applyAlignment="1" applyProtection="1">
      <alignment horizontal="right" vertical="center"/>
      <protection hidden="1"/>
    </xf>
    <xf numFmtId="0" fontId="41" fillId="11" borderId="0" xfId="0" applyFont="1" applyFill="1" applyBorder="1" applyAlignment="1" applyProtection="1">
      <alignment horizontal="right" vertical="center"/>
      <protection hidden="1"/>
    </xf>
    <xf numFmtId="0" fontId="43" fillId="11" borderId="0" xfId="0" applyFont="1" applyFill="1" applyBorder="1" applyAlignment="1" applyProtection="1">
      <alignment horizontal="right" vertical="center"/>
      <protection hidden="1"/>
    </xf>
    <xf numFmtId="0" fontId="41" fillId="0" borderId="0" xfId="0" applyFont="1" applyFill="1" applyBorder="1" applyAlignment="1" applyProtection="1">
      <alignment horizontal="right"/>
      <protection hidden="1"/>
    </xf>
    <xf numFmtId="0" fontId="43" fillId="0" borderId="0" xfId="0" applyFont="1" applyFill="1" applyBorder="1" applyAlignment="1" applyProtection="1">
      <alignment horizontal="right" vertical="center"/>
      <protection hidden="1"/>
    </xf>
    <xf numFmtId="0" fontId="47" fillId="7" borderId="2" xfId="0" applyFont="1" applyFill="1" applyBorder="1" applyAlignment="1" applyProtection="1">
      <alignment horizontal="right" vertical="center"/>
      <protection hidden="1"/>
    </xf>
    <xf numFmtId="0" fontId="47" fillId="7" borderId="6" xfId="0" applyFont="1" applyFill="1" applyBorder="1" applyAlignment="1" applyProtection="1">
      <alignment horizontal="right" vertical="center"/>
      <protection hidden="1"/>
    </xf>
    <xf numFmtId="0" fontId="47" fillId="0" borderId="0" xfId="0" applyFont="1" applyFill="1" applyBorder="1" applyAlignment="1" applyProtection="1">
      <alignment vertical="center"/>
      <protection hidden="1"/>
    </xf>
    <xf numFmtId="0" fontId="47" fillId="0" borderId="0" xfId="0" applyFont="1" applyFill="1" applyBorder="1" applyProtection="1">
      <protection hidden="1"/>
    </xf>
    <xf numFmtId="0" fontId="41" fillId="13" borderId="16" xfId="0" applyFont="1" applyFill="1" applyBorder="1" applyAlignment="1" applyProtection="1">
      <alignment horizontal="center" vertical="center"/>
      <protection locked="0"/>
    </xf>
    <xf numFmtId="0" fontId="41" fillId="13" borderId="17" xfId="0" applyFont="1" applyFill="1" applyBorder="1" applyAlignment="1" applyProtection="1">
      <alignment horizontal="center" vertical="center"/>
      <protection locked="0"/>
    </xf>
    <xf numFmtId="166" fontId="47" fillId="0" borderId="4" xfId="0" applyNumberFormat="1" applyFont="1" applyFill="1" applyBorder="1" applyAlignment="1" applyProtection="1">
      <alignment horizontal="center" vertical="center"/>
      <protection hidden="1"/>
    </xf>
    <xf numFmtId="166" fontId="47" fillId="0" borderId="11" xfId="0" applyNumberFormat="1" applyFont="1" applyFill="1" applyBorder="1" applyAlignment="1" applyProtection="1">
      <alignment horizontal="center" vertical="center"/>
      <protection hidden="1"/>
    </xf>
    <xf numFmtId="166" fontId="47" fillId="0" borderId="3" xfId="0" applyNumberFormat="1" applyFont="1" applyFill="1" applyBorder="1" applyAlignment="1" applyProtection="1">
      <alignment horizontal="center" vertical="center"/>
      <protection hidden="1"/>
    </xf>
    <xf numFmtId="166" fontId="47" fillId="0" borderId="8" xfId="0" applyNumberFormat="1" applyFont="1" applyFill="1" applyBorder="1" applyAlignment="1" applyProtection="1">
      <alignment horizontal="center" vertical="center"/>
      <protection hidden="1"/>
    </xf>
    <xf numFmtId="0" fontId="40" fillId="0" borderId="8" xfId="0" applyFont="1" applyFill="1" applyBorder="1" applyAlignment="1" applyProtection="1">
      <alignment horizontal="center" vertical="center"/>
      <protection hidden="1"/>
    </xf>
    <xf numFmtId="166" fontId="44" fillId="0" borderId="1" xfId="0" applyNumberFormat="1" applyFont="1" applyFill="1" applyBorder="1" applyAlignment="1" applyProtection="1">
      <alignment horizontal="right" vertical="center"/>
      <protection hidden="1"/>
    </xf>
    <xf numFmtId="166" fontId="47" fillId="7" borderId="1" xfId="0" applyNumberFormat="1" applyFont="1" applyFill="1" applyBorder="1" applyAlignment="1" applyProtection="1">
      <alignment horizontal="right" vertical="center"/>
      <protection hidden="1"/>
    </xf>
    <xf numFmtId="0" fontId="40" fillId="9" borderId="1" xfId="0" applyNumberFormat="1" applyFont="1" applyFill="1" applyBorder="1" applyAlignment="1" applyProtection="1">
      <alignment horizontal="center" vertical="center"/>
      <protection hidden="1"/>
    </xf>
    <xf numFmtId="0" fontId="49" fillId="0" borderId="15" xfId="0" applyFont="1" applyFill="1" applyBorder="1" applyAlignment="1" applyProtection="1">
      <alignment horizontal="center" vertical="center"/>
      <protection hidden="1"/>
    </xf>
    <xf numFmtId="166" fontId="47" fillId="7" borderId="14" xfId="0" applyNumberFormat="1" applyFont="1" applyFill="1" applyBorder="1" applyAlignment="1" applyProtection="1">
      <alignment horizontal="right" vertical="center"/>
      <protection hidden="1"/>
    </xf>
    <xf numFmtId="0" fontId="40" fillId="9" borderId="7" xfId="0" applyFont="1" applyFill="1" applyBorder="1" applyAlignment="1" applyProtection="1">
      <alignment vertical="center" wrapText="1"/>
      <protection hidden="1"/>
    </xf>
    <xf numFmtId="166" fontId="44" fillId="9" borderId="3" xfId="0" applyNumberFormat="1" applyFont="1" applyFill="1" applyBorder="1" applyAlignment="1" applyProtection="1">
      <alignment horizontal="right" vertical="center"/>
      <protection hidden="1"/>
    </xf>
    <xf numFmtId="166" fontId="44" fillId="9" borderId="8" xfId="0" applyNumberFormat="1" applyFont="1" applyFill="1" applyBorder="1" applyAlignment="1" applyProtection="1">
      <alignment horizontal="right" vertical="center"/>
      <protection hidden="1"/>
    </xf>
    <xf numFmtId="166" fontId="44" fillId="0" borderId="9" xfId="0" applyNumberFormat="1" applyFont="1" applyFill="1" applyBorder="1" applyAlignment="1" applyProtection="1">
      <alignment horizontal="right" vertical="center"/>
      <protection hidden="1"/>
    </xf>
    <xf numFmtId="0" fontId="40" fillId="9" borderId="7" xfId="0" applyFont="1" applyFill="1" applyBorder="1" applyAlignment="1" applyProtection="1">
      <alignment horizontal="left" vertical="center"/>
      <protection hidden="1"/>
    </xf>
    <xf numFmtId="0" fontId="41" fillId="9" borderId="3" xfId="0" applyFont="1" applyFill="1" applyBorder="1" applyAlignment="1" applyProtection="1">
      <alignment horizontal="right" vertical="center"/>
      <protection hidden="1"/>
    </xf>
    <xf numFmtId="0" fontId="40" fillId="9" borderId="3" xfId="0" applyNumberFormat="1" applyFont="1" applyFill="1" applyBorder="1" applyAlignment="1" applyProtection="1">
      <alignment horizontal="center" vertical="center"/>
      <protection hidden="1"/>
    </xf>
    <xf numFmtId="0" fontId="40" fillId="9" borderId="8" xfId="0" applyNumberFormat="1" applyFont="1" applyFill="1" applyBorder="1" applyAlignment="1" applyProtection="1">
      <alignment horizontal="center" vertical="center"/>
      <protection hidden="1"/>
    </xf>
    <xf numFmtId="166" fontId="44" fillId="0" borderId="8" xfId="0" applyNumberFormat="1" applyFont="1" applyFill="1" applyBorder="1" applyAlignment="1" applyProtection="1">
      <alignment horizontal="right" vertical="center"/>
      <protection hidden="1"/>
    </xf>
    <xf numFmtId="166" fontId="47" fillId="7" borderId="11" xfId="0" applyNumberFormat="1" applyFont="1" applyFill="1" applyBorder="1" applyAlignment="1" applyProtection="1">
      <alignment horizontal="right" vertical="center"/>
      <protection hidden="1"/>
    </xf>
    <xf numFmtId="166" fontId="44" fillId="0" borderId="12" xfId="0" applyNumberFormat="1" applyFont="1" applyFill="1" applyBorder="1" applyAlignment="1" applyProtection="1">
      <alignment horizontal="right" vertical="center"/>
      <protection hidden="1"/>
    </xf>
    <xf numFmtId="166" fontId="47" fillId="7" borderId="8" xfId="0" applyNumberFormat="1" applyFont="1" applyFill="1" applyBorder="1" applyAlignment="1" applyProtection="1">
      <alignment horizontal="right" vertical="center"/>
      <protection hidden="1"/>
    </xf>
    <xf numFmtId="0" fontId="41" fillId="9" borderId="25" xfId="0" applyFont="1" applyFill="1" applyBorder="1" applyAlignment="1" applyProtection="1">
      <alignment horizontal="right" vertical="center"/>
      <protection hidden="1"/>
    </xf>
    <xf numFmtId="165" fontId="41" fillId="11" borderId="0" xfId="0" applyNumberFormat="1" applyFont="1" applyFill="1" applyBorder="1" applyAlignment="1" applyProtection="1">
      <alignment horizontal="right"/>
      <protection hidden="1"/>
    </xf>
    <xf numFmtId="0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 wrapText="1"/>
    </xf>
    <xf numFmtId="164" fontId="11" fillId="0" borderId="0" xfId="1" applyNumberFormat="1" applyFont="1" applyFill="1" applyBorder="1" applyAlignment="1" applyProtection="1">
      <alignment horizontal="center" vertical="center"/>
    </xf>
    <xf numFmtId="0" fontId="17" fillId="0" borderId="35" xfId="1" applyFont="1" applyFill="1" applyBorder="1" applyAlignment="1" applyProtection="1">
      <alignment vertical="center"/>
    </xf>
    <xf numFmtId="0" fontId="17" fillId="0" borderId="36" xfId="1" applyFont="1" applyFill="1" applyBorder="1" applyAlignment="1" applyProtection="1">
      <alignment vertical="center"/>
    </xf>
    <xf numFmtId="0" fontId="17" fillId="0" borderId="35" xfId="1" applyFont="1" applyFill="1" applyBorder="1" applyAlignment="1" applyProtection="1">
      <alignment horizontal="center" vertical="center"/>
      <protection hidden="1"/>
    </xf>
    <xf numFmtId="0" fontId="17" fillId="0" borderId="36" xfId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34" fillId="0" borderId="52" xfId="0" applyFont="1" applyFill="1" applyBorder="1" applyAlignment="1" applyProtection="1">
      <alignment horizontal="center" vertical="center" wrapText="1"/>
      <protection hidden="1"/>
    </xf>
    <xf numFmtId="0" fontId="33" fillId="10" borderId="51" xfId="0" applyFont="1" applyFill="1" applyBorder="1" applyAlignment="1" applyProtection="1">
      <alignment horizontal="center" vertical="center" wrapText="1"/>
      <protection hidden="1"/>
    </xf>
    <xf numFmtId="0" fontId="3" fillId="0" borderId="28" xfId="0" applyFont="1" applyFill="1" applyBorder="1" applyAlignment="1" applyProtection="1">
      <alignment horizontal="left" vertical="center" wrapText="1"/>
      <protection hidden="1"/>
    </xf>
    <xf numFmtId="0" fontId="3" fillId="0" borderId="28" xfId="0" applyFont="1" applyFill="1" applyBorder="1" applyAlignment="1" applyProtection="1">
      <alignment vertical="center" wrapText="1"/>
      <protection hidden="1"/>
    </xf>
    <xf numFmtId="0" fontId="34" fillId="0" borderId="28" xfId="0" applyFont="1" applyFill="1" applyBorder="1" applyAlignment="1" applyProtection="1">
      <alignment horizontal="center" vertical="center" wrapText="1"/>
      <protection hidden="1"/>
    </xf>
    <xf numFmtId="0" fontId="3" fillId="0" borderId="52" xfId="0" applyFont="1" applyFill="1" applyBorder="1" applyAlignment="1" applyProtection="1">
      <alignment vertical="center" wrapText="1"/>
      <protection hidden="1"/>
    </xf>
    <xf numFmtId="0" fontId="25" fillId="5" borderId="0" xfId="0" applyFont="1" applyFill="1" applyAlignment="1" applyProtection="1">
      <alignment vertical="center" wrapText="1"/>
      <protection hidden="1"/>
    </xf>
    <xf numFmtId="0" fontId="5" fillId="5" borderId="0" xfId="0" applyFont="1" applyFill="1" applyAlignment="1" applyProtection="1">
      <protection hidden="1"/>
    </xf>
    <xf numFmtId="0" fontId="27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30" fillId="5" borderId="0" xfId="0" applyFont="1" applyFill="1" applyBorder="1" applyAlignment="1" applyProtection="1">
      <alignment vertical="center" wrapText="1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29" fillId="5" borderId="0" xfId="0" applyFont="1" applyFill="1" applyProtection="1">
      <protection hidden="1"/>
    </xf>
    <xf numFmtId="0" fontId="28" fillId="5" borderId="0" xfId="0" applyFont="1" applyFill="1" applyAlignment="1" applyProtection="1">
      <alignment vertical="center" wrapText="1"/>
      <protection hidden="1"/>
    </xf>
    <xf numFmtId="0" fontId="38" fillId="5" borderId="0" xfId="0" applyFont="1" applyFill="1" applyBorder="1" applyAlignment="1" applyProtection="1">
      <alignment horizontal="left" vertical="center"/>
      <protection hidden="1"/>
    </xf>
    <xf numFmtId="0" fontId="37" fillId="5" borderId="0" xfId="0" applyFont="1" applyFill="1" applyAlignment="1" applyProtection="1">
      <alignment horizontal="left"/>
      <protection hidden="1"/>
    </xf>
    <xf numFmtId="0" fontId="27" fillId="5" borderId="0" xfId="0" applyFont="1" applyFill="1" applyBorder="1" applyAlignment="1" applyProtection="1">
      <alignment horizontal="left" vertical="center"/>
      <protection hidden="1"/>
    </xf>
    <xf numFmtId="165" fontId="29" fillId="5" borderId="0" xfId="0" applyNumberFormat="1" applyFont="1" applyFill="1" applyAlignment="1" applyProtection="1">
      <alignment horizontal="left" vertical="center"/>
      <protection hidden="1"/>
    </xf>
    <xf numFmtId="0" fontId="34" fillId="0" borderId="0" xfId="0" applyFont="1" applyProtection="1"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7" fillId="0" borderId="1" xfId="0" applyFont="1" applyBorder="1" applyAlignment="1" applyProtection="1">
      <alignment horizontal="left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36" fillId="7" borderId="15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7" fillId="8" borderId="10" xfId="0" applyFont="1" applyFill="1" applyBorder="1" applyAlignment="1" applyProtection="1">
      <alignment horizontal="left" vertical="center" wrapText="1"/>
      <protection hidden="1"/>
    </xf>
    <xf numFmtId="0" fontId="37" fillId="8" borderId="10" xfId="0" applyFont="1" applyFill="1" applyBorder="1" applyAlignment="1" applyProtection="1">
      <alignment vertical="top" wrapText="1"/>
      <protection hidden="1"/>
    </xf>
    <xf numFmtId="0" fontId="37" fillId="8" borderId="10" xfId="0" applyFont="1" applyFill="1" applyBorder="1" applyAlignment="1" applyProtection="1">
      <alignment vertical="center" wrapText="1"/>
      <protection hidden="1"/>
    </xf>
    <xf numFmtId="0" fontId="37" fillId="0" borderId="10" xfId="0" applyFont="1" applyFill="1" applyBorder="1" applyAlignment="1" applyProtection="1">
      <alignment vertical="top" wrapText="1"/>
      <protection hidden="1"/>
    </xf>
    <xf numFmtId="0" fontId="37" fillId="8" borderId="1" xfId="0" applyFont="1" applyFill="1" applyBorder="1" applyAlignment="1" applyProtection="1">
      <alignment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6" fillId="9" borderId="2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37" fillId="0" borderId="0" xfId="0" applyFont="1" applyAlignment="1" applyProtection="1">
      <alignment horizontal="left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19" xfId="0" applyFill="1" applyBorder="1" applyAlignment="1" applyProtection="1">
      <alignment horizontal="center" vertical="center"/>
      <protection hidden="1"/>
    </xf>
    <xf numFmtId="0" fontId="0" fillId="0" borderId="20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9" borderId="23" xfId="0" applyFill="1" applyBorder="1" applyAlignment="1" applyProtection="1">
      <alignment vertical="center"/>
      <protection hidden="1"/>
    </xf>
    <xf numFmtId="0" fontId="0" fillId="9" borderId="24" xfId="0" applyFill="1" applyBorder="1" applyAlignment="1" applyProtection="1">
      <alignment vertical="center"/>
      <protection hidden="1"/>
    </xf>
    <xf numFmtId="0" fontId="2" fillId="9" borderId="3" xfId="0" applyFont="1" applyFill="1" applyBorder="1" applyAlignment="1" applyProtection="1">
      <alignment horizontal="left" vertical="center" wrapText="1"/>
      <protection hidden="1"/>
    </xf>
    <xf numFmtId="0" fontId="2" fillId="9" borderId="3" xfId="0" applyFont="1" applyFill="1" applyBorder="1" applyAlignment="1" applyProtection="1">
      <alignment horizontal="center" vertical="center"/>
      <protection hidden="1"/>
    </xf>
    <xf numFmtId="0" fontId="2" fillId="9" borderId="8" xfId="0" applyFont="1" applyFill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right" vertical="center"/>
      <protection hidden="1"/>
    </xf>
    <xf numFmtId="0" fontId="3" fillId="0" borderId="31" xfId="0" applyFont="1" applyBorder="1" applyAlignment="1" applyProtection="1">
      <alignment horizontal="right" vertical="center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0" fontId="3" fillId="0" borderId="21" xfId="0" applyFont="1" applyBorder="1" applyAlignment="1" applyProtection="1">
      <alignment horizontal="right" vertical="center"/>
      <protection hidden="1"/>
    </xf>
    <xf numFmtId="0" fontId="3" fillId="0" borderId="33" xfId="0" applyFont="1" applyBorder="1" applyAlignment="1" applyProtection="1">
      <alignment horizontal="right" vertical="center"/>
      <protection hidden="1"/>
    </xf>
    <xf numFmtId="0" fontId="48" fillId="7" borderId="15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right" vertical="center"/>
      <protection hidden="1"/>
    </xf>
    <xf numFmtId="0" fontId="41" fillId="0" borderId="46" xfId="0" applyFont="1" applyFill="1" applyBorder="1" applyAlignment="1" applyProtection="1">
      <alignment horizontal="center"/>
      <protection hidden="1"/>
    </xf>
    <xf numFmtId="0" fontId="41" fillId="0" borderId="47" xfId="0" applyFont="1" applyFill="1" applyBorder="1" applyAlignment="1" applyProtection="1">
      <alignment horizontal="center"/>
      <protection hidden="1"/>
    </xf>
    <xf numFmtId="0" fontId="41" fillId="0" borderId="29" xfId="0" applyFont="1" applyFill="1" applyBorder="1" applyAlignment="1" applyProtection="1">
      <alignment horizontal="center"/>
      <protection hidden="1"/>
    </xf>
    <xf numFmtId="0" fontId="17" fillId="2" borderId="51" xfId="1" applyFont="1" applyFill="1" applyBorder="1" applyAlignment="1" applyProtection="1">
      <alignment horizontal="center" vertical="center"/>
      <protection locked="0"/>
    </xf>
    <xf numFmtId="0" fontId="17" fillId="2" borderId="28" xfId="1" applyFont="1" applyFill="1" applyBorder="1" applyAlignment="1" applyProtection="1">
      <alignment horizontal="center" vertical="center"/>
      <protection locked="0"/>
    </xf>
    <xf numFmtId="0" fontId="17" fillId="2" borderId="52" xfId="1" applyFont="1" applyFill="1" applyBorder="1" applyAlignment="1" applyProtection="1">
      <alignment horizontal="center" vertical="center"/>
      <protection locked="0"/>
    </xf>
    <xf numFmtId="0" fontId="46" fillId="7" borderId="15" xfId="0" applyFont="1" applyFill="1" applyBorder="1" applyAlignment="1" applyProtection="1">
      <alignment horizontal="right" vertical="center"/>
      <protection hidden="1"/>
    </xf>
    <xf numFmtId="0" fontId="46" fillId="7" borderId="31" xfId="0" applyFont="1" applyFill="1" applyBorder="1" applyAlignment="1" applyProtection="1">
      <alignment horizontal="right" vertical="center"/>
      <protection hidden="1"/>
    </xf>
    <xf numFmtId="0" fontId="46" fillId="7" borderId="5" xfId="0" applyFont="1" applyFill="1" applyBorder="1" applyAlignment="1" applyProtection="1">
      <alignment horizontal="right" vertical="center"/>
      <protection hidden="1"/>
    </xf>
    <xf numFmtId="0" fontId="46" fillId="7" borderId="34" xfId="0" applyFont="1" applyFill="1" applyBorder="1" applyAlignment="1" applyProtection="1">
      <alignment horizontal="right" vertical="center"/>
      <protection hidden="1"/>
    </xf>
    <xf numFmtId="0" fontId="50" fillId="7" borderId="18" xfId="0" applyFont="1" applyFill="1" applyBorder="1" applyAlignment="1" applyProtection="1">
      <alignment horizontal="right" vertical="center"/>
      <protection hidden="1"/>
    </xf>
    <xf numFmtId="0" fontId="50" fillId="7" borderId="32" xfId="0" applyFont="1" applyFill="1" applyBorder="1" applyAlignment="1" applyProtection="1">
      <alignment horizontal="right" vertical="center"/>
      <protection hidden="1"/>
    </xf>
    <xf numFmtId="0" fontId="40" fillId="0" borderId="27" xfId="0" applyFont="1" applyFill="1" applyBorder="1" applyAlignment="1" applyProtection="1">
      <alignment horizontal="center" vertical="center"/>
      <protection hidden="1"/>
    </xf>
    <xf numFmtId="0" fontId="47" fillId="7" borderId="0" xfId="0" applyFont="1" applyFill="1" applyBorder="1" applyAlignment="1" applyProtection="1">
      <alignment horizontal="right" vertical="center"/>
      <protection hidden="1"/>
    </xf>
    <xf numFmtId="0" fontId="47" fillId="7" borderId="13" xfId="0" applyFont="1" applyFill="1" applyBorder="1" applyAlignment="1" applyProtection="1">
      <alignment horizontal="right" vertical="center"/>
      <protection hidden="1"/>
    </xf>
    <xf numFmtId="166" fontId="44" fillId="0" borderId="57" xfId="0" applyNumberFormat="1" applyFont="1" applyFill="1" applyBorder="1" applyAlignment="1" applyProtection="1">
      <alignment horizontal="center" vertical="center"/>
      <protection hidden="1"/>
    </xf>
    <xf numFmtId="0" fontId="47" fillId="0" borderId="58" xfId="0" applyFont="1" applyFill="1" applyBorder="1" applyAlignment="1" applyProtection="1">
      <alignment vertical="center"/>
      <protection hidden="1"/>
    </xf>
    <xf numFmtId="0" fontId="41" fillId="12" borderId="58" xfId="0" applyFont="1" applyFill="1" applyBorder="1" applyAlignment="1" applyProtection="1">
      <alignment vertical="center"/>
      <protection hidden="1"/>
    </xf>
    <xf numFmtId="0" fontId="41" fillId="13" borderId="56" xfId="0" applyFont="1" applyFill="1" applyBorder="1" applyAlignment="1" applyProtection="1">
      <alignment horizontal="center" vertical="center"/>
      <protection locked="0"/>
    </xf>
    <xf numFmtId="166" fontId="47" fillId="7" borderId="57" xfId="0" applyNumberFormat="1" applyFont="1" applyFill="1" applyBorder="1" applyAlignment="1" applyProtection="1">
      <alignment horizontal="center" vertical="center"/>
      <protection hidden="1"/>
    </xf>
    <xf numFmtId="166" fontId="47" fillId="0" borderId="60" xfId="0" applyNumberFormat="1" applyFont="1" applyFill="1" applyBorder="1" applyAlignment="1" applyProtection="1">
      <alignment horizontal="center" vertical="center"/>
      <protection hidden="1"/>
    </xf>
    <xf numFmtId="166" fontId="47" fillId="0" borderId="61" xfId="0" applyNumberFormat="1" applyFont="1" applyFill="1" applyBorder="1" applyAlignment="1" applyProtection="1">
      <alignment horizontal="center" vertical="center"/>
      <protection hidden="1"/>
    </xf>
    <xf numFmtId="0" fontId="0" fillId="0" borderId="62" xfId="0" applyFill="1" applyBorder="1" applyAlignment="1" applyProtection="1">
      <alignment horizontal="center" vertical="center"/>
      <protection hidden="1"/>
    </xf>
    <xf numFmtId="0" fontId="0" fillId="9" borderId="63" xfId="0" applyFill="1" applyBorder="1" applyAlignment="1" applyProtection="1">
      <alignment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9" borderId="25" xfId="0" applyFont="1" applyFill="1" applyBorder="1" applyAlignment="1" applyProtection="1">
      <alignment horizontal="left" vertical="center" wrapText="1"/>
      <protection hidden="1"/>
    </xf>
    <xf numFmtId="0" fontId="3" fillId="0" borderId="31" xfId="0" applyFont="1" applyBorder="1" applyAlignment="1" applyProtection="1">
      <alignment horizontal="center" vertical="center"/>
      <protection hidden="1"/>
    </xf>
    <xf numFmtId="0" fontId="36" fillId="7" borderId="31" xfId="0" applyFont="1" applyFill="1" applyBorder="1" applyAlignment="1" applyProtection="1">
      <alignment horizontal="center" vertical="center"/>
      <protection hidden="1"/>
    </xf>
    <xf numFmtId="166" fontId="44" fillId="12" borderId="59" xfId="0" applyNumberFormat="1" applyFont="1" applyFill="1" applyBorder="1" applyAlignment="1" applyProtection="1">
      <alignment horizontal="center" vertical="center"/>
      <protection hidden="1"/>
    </xf>
    <xf numFmtId="0" fontId="41" fillId="0" borderId="29" xfId="0" applyFont="1" applyFill="1" applyBorder="1" applyAlignment="1" applyProtection="1">
      <alignment horizontal="center"/>
      <protection hidden="1"/>
    </xf>
    <xf numFmtId="0" fontId="47" fillId="7" borderId="2" xfId="0" applyFont="1" applyFill="1" applyBorder="1" applyAlignment="1" applyProtection="1">
      <alignment horizontal="center" vertical="center"/>
      <protection hidden="1"/>
    </xf>
    <xf numFmtId="0" fontId="48" fillId="7" borderId="15" xfId="0" applyFont="1" applyFill="1" applyBorder="1" applyAlignment="1" applyProtection="1">
      <alignment horizontal="right" vertical="center" wrapText="1"/>
      <protection hidden="1"/>
    </xf>
    <xf numFmtId="0" fontId="7" fillId="0" borderId="1" xfId="1" applyFont="1" applyFill="1" applyBorder="1" applyAlignment="1" applyProtection="1">
      <alignment horizontal="center" wrapText="1"/>
    </xf>
    <xf numFmtId="0" fontId="7" fillId="0" borderId="1" xfId="1" applyFont="1" applyFill="1" applyBorder="1" applyAlignment="1" applyProtection="1">
      <alignment horizontal="center"/>
    </xf>
    <xf numFmtId="0" fontId="17" fillId="0" borderId="9" xfId="1" applyFont="1" applyFill="1" applyBorder="1" applyAlignment="1" applyProtection="1">
      <alignment vertical="center"/>
    </xf>
    <xf numFmtId="0" fontId="17" fillId="0" borderId="9" xfId="1" applyFont="1" applyFill="1" applyBorder="1" applyAlignment="1" applyProtection="1">
      <alignment horizontal="center" vertical="center"/>
      <protection hidden="1"/>
    </xf>
    <xf numFmtId="0" fontId="17" fillId="0" borderId="65" xfId="1" applyFont="1" applyFill="1" applyBorder="1" applyAlignment="1" applyProtection="1">
      <alignment vertical="center"/>
    </xf>
    <xf numFmtId="0" fontId="17" fillId="0" borderId="65" xfId="1" applyFont="1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vertical="center"/>
      <protection hidden="1"/>
    </xf>
    <xf numFmtId="0" fontId="0" fillId="9" borderId="17" xfId="0" applyFill="1" applyBorder="1" applyAlignment="1" applyProtection="1">
      <alignment vertical="center"/>
      <protection hidden="1"/>
    </xf>
    <xf numFmtId="0" fontId="36" fillId="7" borderId="27" xfId="0" applyFont="1" applyFill="1" applyBorder="1" applyAlignment="1" applyProtection="1">
      <alignment horizontal="center" vertical="center"/>
      <protection hidden="1"/>
    </xf>
    <xf numFmtId="0" fontId="2" fillId="9" borderId="64" xfId="0" applyFont="1" applyFill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2" fillId="9" borderId="66" xfId="0" applyFont="1" applyFill="1" applyBorder="1" applyAlignment="1" applyProtection="1">
      <alignment horizontal="center" vertical="center"/>
      <protection hidden="1"/>
    </xf>
    <xf numFmtId="0" fontId="2" fillId="9" borderId="4" xfId="0" applyFont="1" applyFill="1" applyBorder="1" applyAlignment="1" applyProtection="1">
      <alignment horizontal="center" vertical="center"/>
      <protection hidden="1"/>
    </xf>
    <xf numFmtId="0" fontId="2" fillId="9" borderId="11" xfId="0" applyFont="1" applyFill="1" applyBorder="1" applyAlignment="1" applyProtection="1">
      <alignment horizontal="center" vertical="center"/>
      <protection hidden="1"/>
    </xf>
    <xf numFmtId="0" fontId="2" fillId="7" borderId="21" xfId="0" applyFont="1" applyFill="1" applyBorder="1" applyAlignment="1" applyProtection="1">
      <alignment horizontal="center" vertical="center"/>
      <protection hidden="1"/>
    </xf>
    <xf numFmtId="0" fontId="2" fillId="7" borderId="22" xfId="0" applyFont="1" applyFill="1" applyBorder="1" applyAlignment="1" applyProtection="1">
      <alignment horizontal="center" vertical="center"/>
      <protection hidden="1"/>
    </xf>
    <xf numFmtId="0" fontId="2" fillId="7" borderId="67" xfId="0" applyFont="1" applyFill="1" applyBorder="1" applyAlignment="1" applyProtection="1">
      <alignment horizontal="center" vertical="center"/>
      <protection hidden="1"/>
    </xf>
    <xf numFmtId="0" fontId="3" fillId="0" borderId="68" xfId="0" applyFont="1" applyFill="1" applyBorder="1" applyAlignment="1" applyProtection="1">
      <alignment horizontal="center" vertical="center"/>
      <protection hidden="1"/>
    </xf>
    <xf numFmtId="0" fontId="36" fillId="7" borderId="68" xfId="0" applyFont="1" applyFill="1" applyBorder="1" applyAlignment="1" applyProtection="1">
      <alignment horizontal="center" vertical="center"/>
      <protection hidden="1"/>
    </xf>
    <xf numFmtId="0" fontId="36" fillId="7" borderId="16" xfId="0" applyFont="1" applyFill="1" applyBorder="1" applyAlignment="1" applyProtection="1">
      <alignment horizontal="center" vertical="center"/>
      <protection hidden="1"/>
    </xf>
    <xf numFmtId="0" fontId="36" fillId="7" borderId="17" xfId="0" applyFont="1" applyFill="1" applyBorder="1" applyAlignment="1" applyProtection="1">
      <alignment horizontal="center" vertical="center"/>
      <protection hidden="1"/>
    </xf>
    <xf numFmtId="0" fontId="40" fillId="9" borderId="64" xfId="0" applyNumberFormat="1" applyFont="1" applyFill="1" applyBorder="1" applyAlignment="1" applyProtection="1">
      <alignment horizontal="center" vertical="center"/>
      <protection hidden="1"/>
    </xf>
    <xf numFmtId="166" fontId="44" fillId="9" borderId="64" xfId="0" applyNumberFormat="1" applyFont="1" applyFill="1" applyBorder="1" applyAlignment="1" applyProtection="1">
      <alignment horizontal="right" vertical="center"/>
      <protection hidden="1"/>
    </xf>
    <xf numFmtId="166" fontId="47" fillId="7" borderId="9" xfId="0" applyNumberFormat="1" applyFont="1" applyFill="1" applyBorder="1" applyAlignment="1" applyProtection="1">
      <alignment horizontal="right" vertical="center"/>
      <protection hidden="1"/>
    </xf>
    <xf numFmtId="0" fontId="8" fillId="0" borderId="37" xfId="1" applyFont="1" applyFill="1" applyBorder="1" applyAlignment="1" applyProtection="1">
      <alignment horizontal="center" vertical="center" wrapText="1"/>
    </xf>
    <xf numFmtId="0" fontId="8" fillId="0" borderId="38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center" vertical="center" wrapText="1"/>
    </xf>
    <xf numFmtId="0" fontId="8" fillId="0" borderId="40" xfId="1" applyFont="1" applyFill="1" applyBorder="1" applyAlignment="1" applyProtection="1">
      <alignment horizontal="center" vertical="center" wrapText="1"/>
    </xf>
    <xf numFmtId="0" fontId="8" fillId="0" borderId="41" xfId="1" applyFont="1" applyFill="1" applyBorder="1" applyAlignment="1" applyProtection="1">
      <alignment horizontal="center" vertical="center" wrapText="1"/>
    </xf>
    <xf numFmtId="0" fontId="8" fillId="0" borderId="42" xfId="1" applyFont="1" applyFill="1" applyBorder="1" applyAlignment="1" applyProtection="1">
      <alignment horizontal="center" vertical="center" wrapText="1"/>
    </xf>
    <xf numFmtId="0" fontId="17" fillId="0" borderId="4" xfId="1" applyFont="1" applyFill="1" applyBorder="1" applyAlignment="1" applyProtection="1">
      <alignment horizontal="center" vertical="center"/>
      <protection locked="0"/>
    </xf>
    <xf numFmtId="0" fontId="10" fillId="0" borderId="10" xfId="1" applyFont="1" applyFill="1" applyBorder="1" applyAlignment="1" applyProtection="1">
      <alignment horizontal="center" vertical="center"/>
    </xf>
    <xf numFmtId="0" fontId="10" fillId="0" borderId="11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/>
      <protection locked="0"/>
    </xf>
    <xf numFmtId="0" fontId="13" fillId="0" borderId="7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/>
    </xf>
    <xf numFmtId="164" fontId="11" fillId="2" borderId="7" xfId="1" applyNumberFormat="1" applyFont="1" applyFill="1" applyBorder="1" applyAlignment="1" applyProtection="1">
      <alignment horizontal="center" vertical="center"/>
      <protection locked="0"/>
    </xf>
    <xf numFmtId="164" fontId="11" fillId="2" borderId="8" xfId="1" applyNumberFormat="1" applyFont="1" applyFill="1" applyBorder="1" applyAlignment="1" applyProtection="1">
      <alignment horizontal="center" vertical="center"/>
      <protection locked="0"/>
    </xf>
    <xf numFmtId="0" fontId="19" fillId="5" borderId="13" xfId="0" applyFont="1" applyFill="1" applyBorder="1" applyAlignment="1" applyProtection="1">
      <alignment horizontal="center" vertical="center"/>
    </xf>
    <xf numFmtId="15" fontId="20" fillId="5" borderId="13" xfId="1" applyNumberFormat="1" applyFont="1" applyFill="1" applyBorder="1" applyAlignment="1" applyProtection="1">
      <alignment horizontal="left" vertical="center"/>
    </xf>
    <xf numFmtId="0" fontId="12" fillId="0" borderId="1" xfId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9" fillId="6" borderId="0" xfId="0" applyFont="1" applyFill="1" applyBorder="1" applyAlignment="1" applyProtection="1">
      <alignment horizontal="center" vertical="center" wrapText="1"/>
    </xf>
    <xf numFmtId="0" fontId="19" fillId="6" borderId="0" xfId="0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horizontal="left" vertical="center" wrapText="1"/>
      <protection hidden="1"/>
    </xf>
    <xf numFmtId="0" fontId="29" fillId="5" borderId="0" xfId="0" applyNumberFormat="1" applyFont="1" applyFill="1" applyAlignment="1" applyProtection="1">
      <alignment horizontal="center" vertical="center"/>
      <protection hidden="1"/>
    </xf>
    <xf numFmtId="165" fontId="3" fillId="5" borderId="13" xfId="0" applyNumberFormat="1" applyFont="1" applyFill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32" fillId="0" borderId="0" xfId="0" applyFont="1" applyBorder="1" applyAlignment="1" applyProtection="1">
      <alignment horizontal="center" vertical="center"/>
      <protection hidden="1"/>
    </xf>
    <xf numFmtId="0" fontId="32" fillId="0" borderId="2" xfId="0" applyFont="1" applyBorder="1" applyAlignment="1" applyProtection="1">
      <alignment horizontal="center" vertical="center"/>
      <protection hidden="1"/>
    </xf>
    <xf numFmtId="0" fontId="26" fillId="9" borderId="22" xfId="0" applyFont="1" applyFill="1" applyBorder="1" applyAlignment="1" applyProtection="1">
      <alignment horizontal="center" vertical="center"/>
      <protection hidden="1"/>
    </xf>
    <xf numFmtId="0" fontId="26" fillId="9" borderId="30" xfId="0" applyFont="1" applyFill="1" applyBorder="1" applyAlignment="1" applyProtection="1">
      <alignment horizontal="center" vertical="center"/>
      <protection hidden="1"/>
    </xf>
    <xf numFmtId="0" fontId="39" fillId="0" borderId="27" xfId="0" applyFont="1" applyBorder="1" applyAlignment="1" applyProtection="1">
      <alignment horizontal="center" vertical="center"/>
      <protection hidden="1"/>
    </xf>
    <xf numFmtId="0" fontId="39" fillId="0" borderId="3" xfId="0" applyFont="1" applyBorder="1" applyAlignment="1" applyProtection="1">
      <alignment horizontal="center" vertical="center"/>
      <protection hidden="1"/>
    </xf>
    <xf numFmtId="0" fontId="26" fillId="9" borderId="7" xfId="0" applyFont="1" applyFill="1" applyBorder="1" applyAlignment="1" applyProtection="1">
      <alignment horizontal="center" vertical="center"/>
      <protection hidden="1"/>
    </xf>
    <xf numFmtId="0" fontId="26" fillId="9" borderId="3" xfId="0" applyFont="1" applyFill="1" applyBorder="1" applyAlignment="1" applyProtection="1">
      <alignment horizontal="center" vertical="center"/>
      <protection hidden="1"/>
    </xf>
    <xf numFmtId="0" fontId="26" fillId="9" borderId="8" xfId="0" applyFont="1" applyFill="1" applyBorder="1" applyAlignment="1" applyProtection="1">
      <alignment horizontal="center" vertical="center"/>
      <protection hidden="1"/>
    </xf>
    <xf numFmtId="0" fontId="24" fillId="0" borderId="7" xfId="0" applyFont="1" applyFill="1" applyBorder="1" applyAlignment="1" applyProtection="1">
      <alignment horizontal="center" vertical="center"/>
      <protection hidden="1"/>
    </xf>
    <xf numFmtId="0" fontId="24" fillId="0" borderId="3" xfId="0" applyFont="1" applyFill="1" applyBorder="1" applyAlignment="1" applyProtection="1">
      <alignment horizontal="center" vertical="center"/>
      <protection hidden="1"/>
    </xf>
    <xf numFmtId="0" fontId="24" fillId="0" borderId="8" xfId="0" applyFont="1" applyFill="1" applyBorder="1" applyAlignment="1" applyProtection="1">
      <alignment horizontal="center" vertical="center"/>
      <protection hidden="1"/>
    </xf>
    <xf numFmtId="0" fontId="35" fillId="9" borderId="6" xfId="0" applyFont="1" applyFill="1" applyBorder="1" applyAlignment="1" applyProtection="1">
      <alignment horizontal="center" vertical="top"/>
      <protection hidden="1"/>
    </xf>
    <xf numFmtId="0" fontId="35" fillId="9" borderId="13" xfId="0" applyFont="1" applyFill="1" applyBorder="1" applyAlignment="1" applyProtection="1">
      <alignment horizontal="center" vertical="top"/>
      <protection hidden="1"/>
    </xf>
    <xf numFmtId="0" fontId="3" fillId="0" borderId="64" xfId="0" applyNumberFormat="1" applyFont="1" applyFill="1" applyBorder="1" applyAlignment="1" applyProtection="1">
      <alignment horizontal="center" vertical="center"/>
      <protection hidden="1"/>
    </xf>
    <xf numFmtId="0" fontId="3" fillId="0" borderId="3" xfId="0" applyNumberFormat="1" applyFont="1" applyFill="1" applyBorder="1" applyAlignment="1" applyProtection="1">
      <alignment horizontal="center" vertical="center"/>
      <protection hidden="1"/>
    </xf>
    <xf numFmtId="0" fontId="2" fillId="7" borderId="64" xfId="0" applyFont="1" applyFill="1" applyBorder="1" applyAlignment="1" applyProtection="1">
      <alignment horizontal="center" vertical="center"/>
      <protection hidden="1"/>
    </xf>
    <xf numFmtId="0" fontId="2" fillId="7" borderId="3" xfId="0" applyFont="1" applyFill="1" applyBorder="1" applyAlignment="1" applyProtection="1">
      <alignment horizontal="center" vertical="center"/>
      <protection hidden="1"/>
    </xf>
    <xf numFmtId="0" fontId="2" fillId="7" borderId="8" xfId="0" applyFont="1" applyFill="1" applyBorder="1" applyAlignment="1" applyProtection="1">
      <alignment horizontal="center" vertical="center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2" fillId="9" borderId="3" xfId="0" applyFont="1" applyFill="1" applyBorder="1" applyAlignment="1" applyProtection="1">
      <alignment horizontal="left" vertical="center" wrapText="1"/>
      <protection hidden="1"/>
    </xf>
    <xf numFmtId="0" fontId="36" fillId="7" borderId="10" xfId="0" applyFont="1" applyFill="1" applyBorder="1" applyAlignment="1" applyProtection="1">
      <alignment horizontal="center" vertical="center" wrapText="1"/>
      <protection hidden="1"/>
    </xf>
    <xf numFmtId="0" fontId="36" fillId="7" borderId="11" xfId="0" applyFont="1" applyFill="1" applyBorder="1" applyAlignment="1" applyProtection="1">
      <alignment horizontal="center" vertical="center" wrapText="1"/>
      <protection hidden="1"/>
    </xf>
    <xf numFmtId="0" fontId="36" fillId="7" borderId="7" xfId="0" applyFont="1" applyFill="1" applyBorder="1" applyAlignment="1" applyProtection="1">
      <alignment horizontal="center" vertical="center" wrapText="1"/>
      <protection hidden="1"/>
    </xf>
    <xf numFmtId="0" fontId="36" fillId="7" borderId="8" xfId="0" applyFont="1" applyFill="1" applyBorder="1" applyAlignment="1" applyProtection="1">
      <alignment horizontal="center" vertical="center" wrapText="1"/>
      <protection hidden="1"/>
    </xf>
    <xf numFmtId="0" fontId="41" fillId="13" borderId="60" xfId="0" applyFont="1" applyFill="1" applyBorder="1" applyAlignment="1" applyProtection="1">
      <alignment horizontal="center" vertical="center"/>
      <protection locked="0"/>
    </xf>
    <xf numFmtId="0" fontId="41" fillId="13" borderId="3" xfId="0" applyFont="1" applyFill="1" applyBorder="1" applyAlignment="1" applyProtection="1">
      <alignment horizontal="center" vertical="center"/>
      <protection locked="0"/>
    </xf>
    <xf numFmtId="0" fontId="41" fillId="13" borderId="8" xfId="0" applyFont="1" applyFill="1" applyBorder="1" applyAlignment="1" applyProtection="1">
      <alignment horizontal="center" vertical="center"/>
      <protection locked="0"/>
    </xf>
    <xf numFmtId="0" fontId="41" fillId="12" borderId="3" xfId="0" applyFont="1" applyFill="1" applyBorder="1" applyAlignment="1" applyProtection="1">
      <alignment horizontal="right" vertical="center"/>
      <protection hidden="1"/>
    </xf>
    <xf numFmtId="0" fontId="41" fillId="12" borderId="4" xfId="0" applyFont="1" applyFill="1" applyBorder="1" applyAlignment="1" applyProtection="1">
      <alignment horizontal="right" vertical="center"/>
      <protection hidden="1"/>
    </xf>
    <xf numFmtId="0" fontId="40" fillId="0" borderId="53" xfId="0" applyFont="1" applyFill="1" applyBorder="1" applyAlignment="1" applyProtection="1">
      <alignment horizontal="center" vertical="center"/>
      <protection hidden="1"/>
    </xf>
    <xf numFmtId="0" fontId="40" fillId="0" borderId="54" xfId="0" applyFont="1" applyFill="1" applyBorder="1" applyAlignment="1" applyProtection="1">
      <alignment horizontal="center" vertical="center"/>
      <protection hidden="1"/>
    </xf>
    <xf numFmtId="0" fontId="40" fillId="0" borderId="55" xfId="0" applyFont="1" applyFill="1" applyBorder="1" applyAlignment="1" applyProtection="1">
      <alignment horizontal="center" vertical="center"/>
      <protection hidden="1"/>
    </xf>
    <xf numFmtId="0" fontId="41" fillId="12" borderId="60" xfId="0" applyFont="1" applyFill="1" applyBorder="1" applyAlignment="1" applyProtection="1">
      <alignment horizontal="center" vertical="center"/>
      <protection hidden="1"/>
    </xf>
    <xf numFmtId="0" fontId="41" fillId="12" borderId="3" xfId="0" applyFont="1" applyFill="1" applyBorder="1" applyAlignment="1" applyProtection="1">
      <alignment horizontal="center" vertical="center"/>
      <protection hidden="1"/>
    </xf>
    <xf numFmtId="0" fontId="41" fillId="12" borderId="69" xfId="0" applyFont="1" applyFill="1" applyBorder="1" applyAlignment="1" applyProtection="1">
      <alignment horizontal="center" vertical="center"/>
      <protection hidden="1"/>
    </xf>
    <xf numFmtId="0" fontId="40" fillId="0" borderId="11" xfId="0" applyFont="1" applyFill="1" applyBorder="1" applyAlignment="1" applyProtection="1">
      <alignment horizontal="center" vertical="center"/>
      <protection hidden="1"/>
    </xf>
    <xf numFmtId="0" fontId="40" fillId="0" borderId="12" xfId="0" applyFont="1" applyFill="1" applyBorder="1" applyAlignment="1" applyProtection="1">
      <alignment horizontal="center" vertical="center"/>
      <protection hidden="1"/>
    </xf>
    <xf numFmtId="0" fontId="49" fillId="0" borderId="18" xfId="0" applyFont="1" applyFill="1" applyBorder="1" applyAlignment="1" applyProtection="1">
      <alignment horizontal="center" vertical="center"/>
      <protection hidden="1"/>
    </xf>
    <xf numFmtId="0" fontId="49" fillId="0" borderId="21" xfId="0" applyFont="1" applyFill="1" applyBorder="1" applyAlignment="1" applyProtection="1">
      <alignment horizontal="center" vertical="center"/>
      <protection hidden="1"/>
    </xf>
    <xf numFmtId="0" fontId="40" fillId="0" borderId="32" xfId="0" applyFont="1" applyFill="1" applyBorder="1" applyAlignment="1" applyProtection="1">
      <alignment horizontal="center" vertical="center"/>
      <protection hidden="1"/>
    </xf>
    <xf numFmtId="0" fontId="40" fillId="0" borderId="33" xfId="0" applyFont="1" applyFill="1" applyBorder="1" applyAlignment="1" applyProtection="1">
      <alignment horizontal="center" vertical="center"/>
      <protection hidden="1"/>
    </xf>
    <xf numFmtId="0" fontId="33" fillId="10" borderId="43" xfId="0" applyFont="1" applyFill="1" applyBorder="1" applyAlignment="1" applyProtection="1">
      <alignment horizontal="center" vertical="center" wrapText="1"/>
      <protection hidden="1"/>
    </xf>
    <xf numFmtId="0" fontId="33" fillId="10" borderId="44" xfId="0" applyFont="1" applyFill="1" applyBorder="1" applyAlignment="1" applyProtection="1">
      <alignment horizontal="center" vertical="center" wrapText="1"/>
      <protection hidden="1"/>
    </xf>
    <xf numFmtId="0" fontId="33" fillId="10" borderId="45" xfId="0" applyFont="1" applyFill="1" applyBorder="1" applyAlignment="1" applyProtection="1">
      <alignment horizontal="center" vertical="center" wrapText="1"/>
      <protection hidden="1"/>
    </xf>
    <xf numFmtId="0" fontId="33" fillId="0" borderId="46" xfId="0" applyFont="1" applyFill="1" applyBorder="1" applyAlignment="1" applyProtection="1">
      <alignment horizontal="center" vertical="center" wrapText="1"/>
      <protection hidden="1"/>
    </xf>
    <xf numFmtId="0" fontId="33" fillId="0" borderId="47" xfId="0" applyFont="1" applyFill="1" applyBorder="1" applyAlignment="1" applyProtection="1">
      <alignment horizontal="center" vertical="center" wrapText="1"/>
      <protection hidden="1"/>
    </xf>
    <xf numFmtId="0" fontId="33" fillId="0" borderId="29" xfId="0" applyFont="1" applyFill="1" applyBorder="1" applyAlignment="1" applyProtection="1">
      <alignment horizontal="center" vertical="center" wrapText="1"/>
      <protection hidden="1"/>
    </xf>
    <xf numFmtId="166" fontId="47" fillId="7" borderId="64" xfId="0" applyNumberFormat="1" applyFont="1" applyFill="1" applyBorder="1" applyAlignment="1" applyProtection="1">
      <alignment horizontal="right" vertical="center"/>
      <protection hidden="1"/>
    </xf>
    <xf numFmtId="166" fontId="47" fillId="7" borderId="3" xfId="0" applyNumberFormat="1" applyFont="1" applyFill="1" applyBorder="1" applyAlignment="1" applyProtection="1">
      <alignment horizontal="right" vertical="center"/>
      <protection hidden="1"/>
    </xf>
    <xf numFmtId="166" fontId="47" fillId="7" borderId="8" xfId="0" applyNumberFormat="1" applyFont="1" applyFill="1" applyBorder="1" applyAlignment="1" applyProtection="1">
      <alignment horizontal="right" vertical="center"/>
      <protection hidden="1"/>
    </xf>
    <xf numFmtId="166" fontId="44" fillId="0" borderId="64" xfId="0" applyNumberFormat="1" applyFont="1" applyFill="1" applyBorder="1" applyAlignment="1" applyProtection="1">
      <alignment horizontal="center" vertical="center"/>
      <protection hidden="1"/>
    </xf>
    <xf numFmtId="166" fontId="44" fillId="0" borderId="3" xfId="0" applyNumberFormat="1" applyFont="1" applyFill="1" applyBorder="1" applyAlignment="1" applyProtection="1">
      <alignment horizontal="center" vertical="center"/>
      <protection hidden="1"/>
    </xf>
    <xf numFmtId="166" fontId="44" fillId="0" borderId="8" xfId="0" applyNumberFormat="1" applyFont="1" applyFill="1" applyBorder="1" applyAlignment="1" applyProtection="1">
      <alignment horizontal="center" vertical="center"/>
      <protection hidden="1"/>
    </xf>
    <xf numFmtId="0" fontId="41" fillId="9" borderId="3" xfId="0" applyFont="1" applyFill="1" applyBorder="1" applyAlignment="1" applyProtection="1">
      <alignment horizontal="right" vertical="center"/>
      <protection hidden="1"/>
    </xf>
    <xf numFmtId="0" fontId="41" fillId="9" borderId="25" xfId="0" applyFont="1" applyFill="1" applyBorder="1" applyAlignment="1" applyProtection="1">
      <alignment horizontal="right" vertical="center"/>
      <protection hidden="1"/>
    </xf>
    <xf numFmtId="0" fontId="33" fillId="14" borderId="43" xfId="0" applyFont="1" applyFill="1" applyBorder="1" applyAlignment="1" applyProtection="1">
      <alignment horizontal="center"/>
      <protection hidden="1"/>
    </xf>
    <xf numFmtId="0" fontId="33" fillId="14" borderId="44" xfId="0" applyFont="1" applyFill="1" applyBorder="1" applyAlignment="1" applyProtection="1">
      <alignment horizontal="center"/>
      <protection hidden="1"/>
    </xf>
    <xf numFmtId="0" fontId="33" fillId="14" borderId="45" xfId="0" applyFont="1" applyFill="1" applyBorder="1" applyAlignment="1" applyProtection="1">
      <alignment horizontal="center"/>
      <protection hidden="1"/>
    </xf>
    <xf numFmtId="0" fontId="41" fillId="0" borderId="46" xfId="0" applyFont="1" applyFill="1" applyBorder="1" applyAlignment="1" applyProtection="1">
      <alignment horizontal="center"/>
      <protection hidden="1"/>
    </xf>
    <xf numFmtId="0" fontId="41" fillId="0" borderId="47" xfId="0" applyFont="1" applyFill="1" applyBorder="1" applyAlignment="1" applyProtection="1">
      <alignment horizontal="center"/>
      <protection hidden="1"/>
    </xf>
    <xf numFmtId="0" fontId="41" fillId="0" borderId="29" xfId="0" applyFont="1" applyFill="1" applyBorder="1" applyAlignment="1" applyProtection="1">
      <alignment horizontal="center"/>
      <protection hidden="1"/>
    </xf>
    <xf numFmtId="0" fontId="41" fillId="0" borderId="48" xfId="0" applyFont="1" applyFill="1" applyBorder="1" applyAlignment="1" applyProtection="1">
      <alignment horizontal="center"/>
      <protection hidden="1"/>
    </xf>
    <xf numFmtId="0" fontId="41" fillId="0" borderId="49" xfId="0" applyFont="1" applyFill="1" applyBorder="1" applyAlignment="1" applyProtection="1">
      <alignment horizontal="center"/>
      <protection hidden="1"/>
    </xf>
    <xf numFmtId="0" fontId="41" fillId="0" borderId="50" xfId="0" applyFont="1" applyFill="1" applyBorder="1" applyAlignment="1" applyProtection="1">
      <alignment horizontal="center"/>
      <protection hidden="1"/>
    </xf>
    <xf numFmtId="0" fontId="33" fillId="0" borderId="46" xfId="0" applyFont="1" applyFill="1" applyBorder="1" applyAlignment="1" applyProtection="1">
      <alignment horizontal="right" vertical="center" wrapText="1"/>
      <protection hidden="1"/>
    </xf>
    <xf numFmtId="0" fontId="33" fillId="0" borderId="47" xfId="0" applyFont="1" applyFill="1" applyBorder="1" applyAlignment="1" applyProtection="1">
      <alignment horizontal="right" vertical="center" wrapText="1"/>
      <protection hidden="1"/>
    </xf>
    <xf numFmtId="0" fontId="33" fillId="0" borderId="29" xfId="0" applyFont="1" applyFill="1" applyBorder="1" applyAlignment="1" applyProtection="1">
      <alignment horizontal="right" vertical="center" wrapText="1"/>
      <protection hidden="1"/>
    </xf>
    <xf numFmtId="0" fontId="33" fillId="0" borderId="48" xfId="0" applyFont="1" applyFill="1" applyBorder="1" applyAlignment="1" applyProtection="1">
      <alignment horizontal="center" vertical="center" wrapText="1"/>
      <protection hidden="1"/>
    </xf>
    <xf numFmtId="0" fontId="33" fillId="0" borderId="49" xfId="0" applyFont="1" applyFill="1" applyBorder="1" applyAlignment="1" applyProtection="1">
      <alignment horizontal="center" vertical="center" wrapText="1"/>
      <protection hidden="1"/>
    </xf>
    <xf numFmtId="0" fontId="33" fillId="0" borderId="5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14" fontId="5" fillId="0" borderId="0" xfId="0" applyNumberFormat="1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</cellXfs>
  <cellStyles count="2">
    <cellStyle name="Normal" xfId="0" builtinId="0"/>
    <cellStyle name="Normal 2" xfId="1"/>
  </cellStyles>
  <dxfs count="29"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2</xdr:row>
      <xdr:rowOff>9525</xdr:rowOff>
    </xdr:from>
    <xdr:to>
      <xdr:col>19</xdr:col>
      <xdr:colOff>304800</xdr:colOff>
      <xdr:row>20</xdr:row>
      <xdr:rowOff>0</xdr:rowOff>
    </xdr:to>
    <xdr:sp macro="" textlink="">
      <xdr:nvSpPr>
        <xdr:cNvPr id="1026" name="ZoneTexte 1"/>
        <xdr:cNvSpPr txBox="1">
          <a:spLocks noChangeArrowheads="1"/>
        </xdr:cNvSpPr>
      </xdr:nvSpPr>
      <xdr:spPr bwMode="auto">
        <a:xfrm>
          <a:off x="9372600" y="247650"/>
          <a:ext cx="6534150" cy="5019675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 pour l'utilisation du classeur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informations concernant l'épreuve dans les zones vertes de l'onglet "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Infos"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Si candidat Absent, noter la mention "Abs" dans la partie observation.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Grille jury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pour remettre aux correcteurs.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notes dans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"Saisie note"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les grilles "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Grille synthèse"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Faire émarger les membres du jury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éventuellement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"Remarques"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(organisation, sujet...)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Sauvegarder le fichier (nom de l'examen, du centre, date) en respectant bien cet ordre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Ex : CAP Chocolatier - IFP 43 - 12-05-2011)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Envoyer le fichier à l'IEN 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et à la DEC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christine.pedrono@ac-clermont.fr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Renvoyer à la DEC (Christine PEDRONO) tous les documents papier (Bordereau de notation, feuille d'émargement, grilles finales... et </a:t>
          </a:r>
          <a:r>
            <a:rPr lang="fr-FR" sz="12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tous les documents qui ont servi à l'évaluation)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dans une chemise avec nom du diplôme, nom du centre, date de l'épreuve.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NOTE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Si vous avez des remarques ou que vous constatez des erreurs dans ce classeur, merci de le faire savoir par mail.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Tel. 04 73 99 35 24 ou 06 10 94 83 31</a:t>
          </a:r>
        </a:p>
      </xdr:txBody>
    </xdr:sp>
    <xdr:clientData/>
  </xdr:twoCellAnchor>
  <xdr:twoCellAnchor editAs="oneCell">
    <xdr:from>
      <xdr:col>5</xdr:col>
      <xdr:colOff>695325</xdr:colOff>
      <xdr:row>0</xdr:row>
      <xdr:rowOff>47625</xdr:rowOff>
    </xdr:from>
    <xdr:to>
      <xdr:col>5</xdr:col>
      <xdr:colOff>1866900</xdr:colOff>
      <xdr:row>0</xdr:row>
      <xdr:rowOff>581025</xdr:rowOff>
    </xdr:to>
    <xdr:pic>
      <xdr:nvPicPr>
        <xdr:cNvPr id="1030" name="Image 2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4591050" y="47625"/>
          <a:ext cx="1171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2257016</xdr:colOff>
      <xdr:row>0</xdr:row>
      <xdr:rowOff>130015</xdr:rowOff>
    </xdr:from>
    <xdr:to>
      <xdr:col>3</xdr:col>
      <xdr:colOff>71886</xdr:colOff>
      <xdr:row>1</xdr:row>
      <xdr:rowOff>404714</xdr:rowOff>
    </xdr:to>
    <xdr:pic>
      <xdr:nvPicPr>
        <xdr:cNvPr id="2" name="Image 3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4259720" y="130015"/>
          <a:ext cx="1545398" cy="66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291711</xdr:colOff>
      <xdr:row>1</xdr:row>
      <xdr:rowOff>35646</xdr:rowOff>
    </xdr:from>
    <xdr:to>
      <xdr:col>0</xdr:col>
      <xdr:colOff>1737581</xdr:colOff>
      <xdr:row>3</xdr:row>
      <xdr:rowOff>190092</xdr:rowOff>
    </xdr:to>
    <xdr:pic>
      <xdr:nvPicPr>
        <xdr:cNvPr id="2" name="Image 1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291711" y="288088"/>
          <a:ext cx="1445870" cy="659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123417</xdr:colOff>
      <xdr:row>1</xdr:row>
      <xdr:rowOff>117806</xdr:rowOff>
    </xdr:from>
    <xdr:to>
      <xdr:col>0</xdr:col>
      <xdr:colOff>1004157</xdr:colOff>
      <xdr:row>3</xdr:row>
      <xdr:rowOff>133995</xdr:rowOff>
    </xdr:to>
    <xdr:pic>
      <xdr:nvPicPr>
        <xdr:cNvPr id="2" name="Image 1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123417" y="370248"/>
          <a:ext cx="880740" cy="521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6" tint="0.39997558519241921"/>
  </sheetPr>
  <dimension ref="A1:K20"/>
  <sheetViews>
    <sheetView showGridLines="0" topLeftCell="A5" zoomScaleNormal="100" workbookViewId="0">
      <selection activeCell="B10" sqref="B10:B20"/>
    </sheetView>
  </sheetViews>
  <sheetFormatPr baseColWidth="10" defaultColWidth="11.42578125" defaultRowHeight="15" x14ac:dyDescent="0.25"/>
  <cols>
    <col min="1" max="1" width="11" style="1" customWidth="1"/>
    <col min="2" max="3" width="16.140625" style="1" customWidth="1"/>
    <col min="4" max="4" width="4.140625" style="1" customWidth="1"/>
    <col min="5" max="5" width="11" style="1" customWidth="1"/>
    <col min="6" max="6" width="31.5703125" style="1" customWidth="1"/>
    <col min="7" max="7" width="22.140625" style="1" customWidth="1"/>
    <col min="8" max="8" width="4.140625" style="1" customWidth="1"/>
    <col min="9" max="9" width="11" style="1" customWidth="1"/>
    <col min="10" max="10" width="31.5703125" style="1" customWidth="1"/>
    <col min="11" max="11" width="5.85546875" style="1" customWidth="1"/>
    <col min="12" max="16384" width="11.42578125" style="27"/>
  </cols>
  <sheetData>
    <row r="1" spans="1:11" ht="52.5" customHeight="1" x14ac:dyDescent="0.25">
      <c r="A1" s="220" t="s">
        <v>0</v>
      </c>
      <c r="B1" s="220"/>
      <c r="C1" s="220"/>
      <c r="D1" s="32"/>
      <c r="E1" s="221">
        <v>45433</v>
      </c>
      <c r="F1" s="221"/>
      <c r="G1" s="33"/>
      <c r="H1" s="32"/>
      <c r="I1" s="32"/>
      <c r="J1" s="32"/>
    </row>
    <row r="2" spans="1:11" ht="32.25" customHeight="1" x14ac:dyDescent="0.25">
      <c r="A2" s="224" t="s">
        <v>45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1" ht="16.5" x14ac:dyDescent="0.3">
      <c r="A3" s="2" t="s">
        <v>25</v>
      </c>
      <c r="B3" s="222" t="s">
        <v>26</v>
      </c>
      <c r="C3" s="222"/>
      <c r="D3" s="3"/>
      <c r="E3" s="4" t="s">
        <v>1</v>
      </c>
      <c r="F3" s="30"/>
      <c r="G3" s="84"/>
      <c r="H3" s="5"/>
      <c r="I3" s="4" t="s">
        <v>7</v>
      </c>
      <c r="J3" s="6"/>
      <c r="K3" s="7"/>
    </row>
    <row r="4" spans="1:11" ht="16.5" x14ac:dyDescent="0.3">
      <c r="A4" s="25"/>
      <c r="B4" s="28"/>
      <c r="C4" s="9"/>
      <c r="D4" s="5"/>
      <c r="E4" s="8"/>
      <c r="F4" s="10"/>
      <c r="G4" s="9"/>
      <c r="H4" s="5"/>
      <c r="K4" s="7"/>
    </row>
    <row r="5" spans="1:11" ht="65.25" customHeight="1" x14ac:dyDescent="0.3">
      <c r="A5" s="2" t="s">
        <v>3</v>
      </c>
      <c r="B5" s="223" t="s">
        <v>28</v>
      </c>
      <c r="C5" s="223"/>
      <c r="D5" s="3"/>
      <c r="E5" s="4" t="s">
        <v>4</v>
      </c>
      <c r="F5" s="29" t="s">
        <v>109</v>
      </c>
      <c r="G5" s="85"/>
      <c r="H5" s="5"/>
      <c r="I5" s="4" t="s">
        <v>2</v>
      </c>
      <c r="J5" s="6"/>
      <c r="K5" s="7"/>
    </row>
    <row r="6" spans="1:11" ht="16.5" x14ac:dyDescent="0.3">
      <c r="C6" s="12"/>
      <c r="D6" s="5"/>
      <c r="E6" s="13"/>
      <c r="F6" s="12"/>
      <c r="G6" s="12"/>
      <c r="H6" s="5"/>
      <c r="I6" s="14"/>
      <c r="J6" s="12"/>
      <c r="K6" s="7"/>
    </row>
    <row r="7" spans="1:11" ht="16.5" x14ac:dyDescent="0.3">
      <c r="A7" s="4" t="s">
        <v>6</v>
      </c>
      <c r="B7" s="218"/>
      <c r="C7" s="219"/>
      <c r="D7" s="5"/>
      <c r="E7" s="4" t="s">
        <v>5</v>
      </c>
      <c r="F7" s="11" t="s">
        <v>40</v>
      </c>
      <c r="G7" s="86"/>
      <c r="H7" s="5"/>
      <c r="I7" s="4" t="s">
        <v>8</v>
      </c>
      <c r="J7" s="15">
        <v>14</v>
      </c>
      <c r="K7" s="7"/>
    </row>
    <row r="8" spans="1:11" ht="15.75" x14ac:dyDescent="0.25">
      <c r="D8" s="17"/>
      <c r="F8" s="18"/>
      <c r="G8" s="18"/>
      <c r="H8" s="17"/>
      <c r="I8" s="16"/>
      <c r="J8" s="18"/>
    </row>
    <row r="9" spans="1:11" ht="21.75" customHeight="1" x14ac:dyDescent="0.25">
      <c r="A9" s="216" t="s">
        <v>9</v>
      </c>
      <c r="B9" s="217"/>
      <c r="C9" s="19" t="s">
        <v>10</v>
      </c>
      <c r="D9" s="17"/>
      <c r="E9" s="17"/>
      <c r="F9" s="17"/>
      <c r="G9" s="17"/>
      <c r="H9" s="22"/>
      <c r="I9" s="16"/>
      <c r="J9" s="23"/>
    </row>
    <row r="10" spans="1:11" ht="15.6" customHeight="1" x14ac:dyDescent="0.2">
      <c r="A10" s="20" t="s">
        <v>11</v>
      </c>
      <c r="B10" s="21"/>
      <c r="C10" s="26"/>
      <c r="D10" s="22"/>
      <c r="E10" s="204" t="s">
        <v>110</v>
      </c>
      <c r="F10" s="205"/>
      <c r="G10" s="206"/>
      <c r="H10" s="22"/>
      <c r="I10" s="211" t="s">
        <v>99</v>
      </c>
      <c r="J10" s="212"/>
      <c r="K10" s="17"/>
    </row>
    <row r="11" spans="1:11" ht="15.75" x14ac:dyDescent="0.2">
      <c r="A11" s="20" t="s">
        <v>12</v>
      </c>
      <c r="B11" s="21"/>
      <c r="C11" s="26"/>
      <c r="D11" s="22"/>
      <c r="E11" s="207"/>
      <c r="F11" s="208"/>
      <c r="G11" s="209"/>
      <c r="H11" s="22"/>
      <c r="I11" s="213"/>
      <c r="J11" s="214"/>
      <c r="K11" s="17"/>
    </row>
    <row r="12" spans="1:11" ht="15.75" x14ac:dyDescent="0.2">
      <c r="A12" s="20" t="s">
        <v>13</v>
      </c>
      <c r="B12" s="21"/>
      <c r="C12" s="26"/>
      <c r="D12" s="22"/>
      <c r="E12" s="87" t="s">
        <v>17</v>
      </c>
      <c r="F12" s="89" t="s">
        <v>70</v>
      </c>
      <c r="G12" s="151"/>
      <c r="H12" s="22"/>
      <c r="I12" s="215"/>
      <c r="J12" s="215"/>
      <c r="K12" s="17"/>
    </row>
    <row r="13" spans="1:11" ht="16.5" customHeight="1" x14ac:dyDescent="0.2">
      <c r="A13" s="20" t="s">
        <v>14</v>
      </c>
      <c r="B13" s="21"/>
      <c r="C13" s="26"/>
      <c r="D13" s="22"/>
      <c r="E13" s="88" t="s">
        <v>19</v>
      </c>
      <c r="F13" s="90" t="s">
        <v>70</v>
      </c>
      <c r="G13" s="152"/>
      <c r="H13" s="22"/>
      <c r="I13" s="210"/>
      <c r="J13" s="210"/>
      <c r="K13" s="17"/>
    </row>
    <row r="14" spans="1:11" ht="15.75" x14ac:dyDescent="0.2">
      <c r="A14" s="20" t="s">
        <v>15</v>
      </c>
      <c r="B14" s="21"/>
      <c r="C14" s="26"/>
      <c r="D14" s="22"/>
      <c r="E14" s="88" t="s">
        <v>21</v>
      </c>
      <c r="F14" s="90" t="s">
        <v>70</v>
      </c>
      <c r="G14" s="152"/>
      <c r="H14" s="22"/>
      <c r="I14" s="211" t="s">
        <v>44</v>
      </c>
      <c r="J14" s="212"/>
      <c r="K14" s="17"/>
    </row>
    <row r="15" spans="1:11" ht="15.75" x14ac:dyDescent="0.2">
      <c r="A15" s="20" t="s">
        <v>16</v>
      </c>
      <c r="B15" s="21"/>
      <c r="C15" s="26"/>
      <c r="D15" s="22"/>
      <c r="E15" s="88" t="s">
        <v>22</v>
      </c>
      <c r="F15" s="90" t="s">
        <v>70</v>
      </c>
      <c r="G15" s="152"/>
      <c r="H15" s="22"/>
      <c r="I15" s="213"/>
      <c r="J15" s="214"/>
      <c r="K15" s="17"/>
    </row>
    <row r="16" spans="1:11" ht="15.75" x14ac:dyDescent="0.2">
      <c r="A16" s="20" t="s">
        <v>18</v>
      </c>
      <c r="B16" s="21"/>
      <c r="C16" s="26"/>
      <c r="D16" s="22"/>
      <c r="E16" s="88" t="s">
        <v>23</v>
      </c>
      <c r="F16" s="90" t="s">
        <v>72</v>
      </c>
      <c r="G16" s="152"/>
      <c r="H16" s="22"/>
      <c r="I16" s="215"/>
      <c r="J16" s="215"/>
      <c r="K16" s="17"/>
    </row>
    <row r="17" spans="1:11" ht="15.75" x14ac:dyDescent="0.25">
      <c r="A17" s="20" t="s">
        <v>20</v>
      </c>
      <c r="B17" s="21"/>
      <c r="C17" s="26"/>
      <c r="D17" s="22"/>
      <c r="E17" s="184" t="s">
        <v>101</v>
      </c>
      <c r="F17" s="185" t="s">
        <v>98</v>
      </c>
      <c r="G17" s="152"/>
      <c r="I17" s="24"/>
      <c r="J17" s="24"/>
      <c r="K17" s="17"/>
    </row>
    <row r="18" spans="1:11" ht="15.75" x14ac:dyDescent="0.25">
      <c r="A18" s="180">
        <v>9</v>
      </c>
      <c r="B18" s="21"/>
      <c r="C18" s="26"/>
      <c r="D18" s="22"/>
      <c r="E18" s="182"/>
      <c r="F18" s="183"/>
      <c r="G18" s="153"/>
      <c r="K18" s="17"/>
    </row>
    <row r="19" spans="1:11" ht="15.75" x14ac:dyDescent="0.25">
      <c r="A19" s="181">
        <v>10</v>
      </c>
      <c r="B19" s="21"/>
      <c r="C19" s="26"/>
      <c r="D19" s="22"/>
      <c r="E19" s="1" t="s">
        <v>24</v>
      </c>
      <c r="K19" s="17"/>
    </row>
    <row r="20" spans="1:11" ht="15.75" x14ac:dyDescent="0.25">
      <c r="A20" s="181">
        <v>11</v>
      </c>
      <c r="B20" s="21"/>
      <c r="C20" s="26"/>
      <c r="D20" s="22"/>
      <c r="K20" s="17"/>
    </row>
  </sheetData>
  <sheetProtection algorithmName="SHA-512" hashValue="V/zSHjeU/uDdYGZkwD23yxPQog7Exp33wwuADEX3NmIqgmoWyCaeWgnQKeSuUahiBZ6BbcrVDh6lqdf/PHWNgA==" saltValue="hK1iUiTNQwn6U2BZSDI3zw==" spinCount="100000" sheet="1" selectLockedCells="1"/>
  <mergeCells count="13">
    <mergeCell ref="I16:J16"/>
    <mergeCell ref="A9:B9"/>
    <mergeCell ref="B7:C7"/>
    <mergeCell ref="A1:C1"/>
    <mergeCell ref="E1:F1"/>
    <mergeCell ref="B3:C3"/>
    <mergeCell ref="B5:C5"/>
    <mergeCell ref="A2:J2"/>
    <mergeCell ref="E10:G11"/>
    <mergeCell ref="I13:J13"/>
    <mergeCell ref="I10:J11"/>
    <mergeCell ref="I12:J12"/>
    <mergeCell ref="I14:J15"/>
  </mergeCells>
  <phoneticPr fontId="23" type="noConversion"/>
  <pageMargins left="0.19685039370078741" right="0.19685039370078741" top="0.74803149606299213" bottom="0.74803149606299213" header="0.31496062992125984" footer="0.31496062992125984"/>
  <pageSetup paperSize="9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O33"/>
  <sheetViews>
    <sheetView showGridLines="0" view="pageBreakPreview" zoomScale="85" zoomScaleNormal="79" zoomScaleSheetLayoutView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4" sqref="C24:D24"/>
    </sheetView>
  </sheetViews>
  <sheetFormatPr baseColWidth="10" defaultColWidth="11.42578125" defaultRowHeight="12.75" x14ac:dyDescent="0.2"/>
  <cols>
    <col min="1" max="1" width="27.42578125" style="130" customWidth="1"/>
    <col min="2" max="2" width="43.140625" style="131" bestFit="1" customWidth="1"/>
    <col min="3" max="3" width="8.140625" style="131" customWidth="1"/>
    <col min="4" max="4" width="5.85546875" style="131" bestFit="1" customWidth="1"/>
    <col min="5" max="5" width="7.85546875" style="132" customWidth="1"/>
    <col min="6" max="6" width="8.5703125" style="91" customWidth="1"/>
    <col min="7" max="11" width="7.85546875" style="91" customWidth="1"/>
    <col min="12" max="15" width="8.140625" style="91" customWidth="1"/>
    <col min="16" max="16384" width="11.42578125" style="91"/>
  </cols>
  <sheetData>
    <row r="1" spans="1:15" ht="30.75" customHeight="1" x14ac:dyDescent="0.25">
      <c r="A1" s="98" t="str">
        <f>Infos!B5</f>
        <v>CAP  CHOCOLATIER</v>
      </c>
      <c r="B1" s="99"/>
      <c r="C1" s="99"/>
      <c r="D1" s="99"/>
      <c r="E1" s="100" t="s">
        <v>43</v>
      </c>
      <c r="F1" s="99"/>
      <c r="G1" s="101"/>
      <c r="H1" s="226">
        <f>Infos!F3</f>
        <v>0</v>
      </c>
      <c r="I1" s="226"/>
      <c r="J1" s="101"/>
      <c r="K1" s="101"/>
      <c r="L1" s="101"/>
      <c r="M1" s="101"/>
      <c r="N1" s="101"/>
      <c r="O1" s="101"/>
    </row>
    <row r="2" spans="1:15" ht="40.700000000000003" customHeight="1" x14ac:dyDescent="0.2">
      <c r="A2" s="227" t="s">
        <v>111</v>
      </c>
      <c r="B2" s="227"/>
      <c r="C2" s="102"/>
      <c r="D2" s="102"/>
      <c r="E2" s="103" t="s">
        <v>42</v>
      </c>
      <c r="F2" s="102"/>
      <c r="G2" s="102"/>
      <c r="H2" s="228">
        <f>Infos!J3</f>
        <v>0</v>
      </c>
      <c r="I2" s="228"/>
      <c r="J2" s="104"/>
      <c r="K2" s="101"/>
      <c r="L2" s="101"/>
      <c r="M2" s="101"/>
      <c r="N2" s="101"/>
      <c r="O2" s="101"/>
    </row>
    <row r="3" spans="1:15" ht="21.6" customHeight="1" x14ac:dyDescent="0.2">
      <c r="A3" s="105"/>
      <c r="B3" s="106"/>
      <c r="C3" s="107"/>
      <c r="D3" s="106"/>
      <c r="E3" s="108" t="s">
        <v>6</v>
      </c>
      <c r="F3" s="101"/>
      <c r="G3" s="109"/>
      <c r="H3" s="229">
        <f>Infos!B7</f>
        <v>0</v>
      </c>
      <c r="I3" s="229"/>
      <c r="J3" s="101"/>
      <c r="K3" s="101"/>
      <c r="L3" s="101"/>
      <c r="M3" s="101"/>
      <c r="N3" s="101"/>
      <c r="O3" s="101"/>
    </row>
    <row r="4" spans="1:15" s="110" customFormat="1" ht="21.75" customHeight="1" x14ac:dyDescent="0.25">
      <c r="A4" s="232" t="s">
        <v>27</v>
      </c>
      <c r="B4" s="232"/>
      <c r="C4" s="232"/>
      <c r="D4" s="233"/>
      <c r="E4" s="244" t="s">
        <v>50</v>
      </c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5" s="135" customFormat="1" ht="18.95" customHeight="1" x14ac:dyDescent="0.2">
      <c r="A5" s="230" t="s">
        <v>29</v>
      </c>
      <c r="B5" s="231"/>
      <c r="C5" s="111" t="s">
        <v>46</v>
      </c>
      <c r="D5" s="172" t="s">
        <v>39</v>
      </c>
      <c r="E5" s="170" t="str">
        <f>"N° "  &amp; Infos!B10</f>
        <v xml:space="preserve">N° </v>
      </c>
      <c r="F5" s="133" t="str">
        <f>"N° "  &amp; Infos!B11</f>
        <v xml:space="preserve">N° </v>
      </c>
      <c r="G5" s="133" t="str">
        <f>"N° "  &amp; Infos!B12</f>
        <v xml:space="preserve">N° </v>
      </c>
      <c r="H5" s="133" t="str">
        <f>"N° "  &amp; Infos!B13</f>
        <v xml:space="preserve">N° </v>
      </c>
      <c r="I5" s="133" t="str">
        <f>"N° "  &amp; Infos!B14</f>
        <v xml:space="preserve">N° </v>
      </c>
      <c r="J5" s="133" t="str">
        <f>"N° "  &amp; Infos!B15</f>
        <v xml:space="preserve">N° </v>
      </c>
      <c r="K5" s="133" t="str">
        <f>"N° "  &amp; Infos!B16</f>
        <v xml:space="preserve">N° </v>
      </c>
      <c r="L5" s="134" t="str">
        <f>"N° "  &amp; Infos!B17</f>
        <v xml:space="preserve">N° </v>
      </c>
      <c r="M5" s="134" t="str">
        <f>"N° "  &amp; Infos!B18</f>
        <v xml:space="preserve">N° </v>
      </c>
      <c r="N5" s="134" t="str">
        <f>"N° "  &amp; Infos!B19</f>
        <v xml:space="preserve">N° </v>
      </c>
      <c r="O5" s="134" t="str">
        <f>"N° "  &amp; Infos!B20</f>
        <v xml:space="preserve">N° </v>
      </c>
    </row>
    <row r="6" spans="1:15" ht="20.45" customHeight="1" x14ac:dyDescent="0.2">
      <c r="A6" s="251" t="s">
        <v>102</v>
      </c>
      <c r="B6" s="252"/>
      <c r="C6" s="138"/>
      <c r="D6" s="173"/>
      <c r="E6" s="171"/>
      <c r="F6" s="136"/>
      <c r="G6" s="136"/>
      <c r="H6" s="136"/>
      <c r="I6" s="136"/>
      <c r="J6" s="136"/>
      <c r="K6" s="136"/>
      <c r="L6" s="137"/>
      <c r="M6" s="186"/>
      <c r="N6" s="187"/>
      <c r="O6" s="187"/>
    </row>
    <row r="7" spans="1:15" ht="35.1" customHeight="1" x14ac:dyDescent="0.2">
      <c r="A7" s="112" t="s">
        <v>30</v>
      </c>
      <c r="B7" s="113" t="s">
        <v>96</v>
      </c>
      <c r="C7" s="114">
        <v>1.4</v>
      </c>
      <c r="D7" s="174">
        <f>C7*10</f>
        <v>14</v>
      </c>
      <c r="E7" s="246" t="s">
        <v>108</v>
      </c>
      <c r="F7" s="247"/>
      <c r="G7" s="247"/>
      <c r="H7" s="247"/>
      <c r="I7" s="247"/>
      <c r="J7" s="247"/>
      <c r="K7" s="247"/>
      <c r="L7" s="247"/>
      <c r="M7" s="247"/>
      <c r="N7" s="247"/>
      <c r="O7" s="247"/>
    </row>
    <row r="8" spans="1:15" ht="18.600000000000001" customHeight="1" x14ac:dyDescent="0.2">
      <c r="A8" s="255" t="s">
        <v>105</v>
      </c>
      <c r="B8" s="256"/>
      <c r="C8" s="117">
        <f>C7</f>
        <v>1.4</v>
      </c>
      <c r="D8" s="175">
        <f>D7</f>
        <v>14</v>
      </c>
      <c r="E8" s="248"/>
      <c r="F8" s="249"/>
      <c r="G8" s="249"/>
      <c r="H8" s="249"/>
      <c r="I8" s="249"/>
      <c r="J8" s="249"/>
      <c r="K8" s="249"/>
      <c r="L8" s="249"/>
      <c r="M8" s="249"/>
      <c r="N8" s="249"/>
      <c r="O8" s="250"/>
    </row>
    <row r="9" spans="1:15" ht="22.5" customHeight="1" x14ac:dyDescent="0.2">
      <c r="A9" s="251" t="s">
        <v>103</v>
      </c>
      <c r="B9" s="252"/>
      <c r="C9" s="138"/>
      <c r="D9" s="173"/>
      <c r="E9" s="191"/>
      <c r="F9" s="192"/>
      <c r="G9" s="192"/>
      <c r="H9" s="192"/>
      <c r="I9" s="192"/>
      <c r="J9" s="192"/>
      <c r="K9" s="192"/>
      <c r="L9" s="192"/>
      <c r="M9" s="192"/>
      <c r="N9" s="192"/>
      <c r="O9" s="193"/>
    </row>
    <row r="10" spans="1:15" ht="54.75" customHeight="1" x14ac:dyDescent="0.2">
      <c r="A10" s="118" t="s">
        <v>31</v>
      </c>
      <c r="B10" s="119" t="s">
        <v>55</v>
      </c>
      <c r="C10" s="114">
        <v>0.7</v>
      </c>
      <c r="D10" s="190">
        <f>C10*10</f>
        <v>7</v>
      </c>
      <c r="E10" s="197" t="str">
        <f>IF(Infos!C10="ABS","ABS","")</f>
        <v/>
      </c>
      <c r="F10" s="115" t="str">
        <f>IF(Infos!$C$11="ABS","ABS","")</f>
        <v/>
      </c>
      <c r="G10" s="115" t="str">
        <f>IF(Infos!$C$12="ABS","ABS","")</f>
        <v/>
      </c>
      <c r="H10" s="115" t="str">
        <f>IF(Infos!$C$13="ABS","ABS","")</f>
        <v/>
      </c>
      <c r="I10" s="115" t="str">
        <f>IF(Infos!$C$14="ABS","ABS","")</f>
        <v/>
      </c>
      <c r="J10" s="115" t="str">
        <f>IF(Infos!$C$15="ABS","ABS","")</f>
        <v/>
      </c>
      <c r="K10" s="115" t="str">
        <f>IF(Infos!$C$16="ABS","ABS","")</f>
        <v/>
      </c>
      <c r="L10" s="115" t="str">
        <f>IF(Infos!$C$17="ABS","ABS","")</f>
        <v/>
      </c>
      <c r="M10" s="115" t="str">
        <f>IF(Infos!$C$18="ABS","ABS","")</f>
        <v/>
      </c>
      <c r="N10" s="115" t="str">
        <f>IF(Infos!$C$19="ABS","ABS","")</f>
        <v/>
      </c>
      <c r="O10" s="116" t="str">
        <f>IF(Infos!$C$20="ABS","ABS","")</f>
        <v/>
      </c>
    </row>
    <row r="11" spans="1:15" ht="47.25" customHeight="1" x14ac:dyDescent="0.2">
      <c r="A11" s="112" t="s">
        <v>47</v>
      </c>
      <c r="B11" s="119" t="s">
        <v>56</v>
      </c>
      <c r="C11" s="114">
        <v>1.4</v>
      </c>
      <c r="D11" s="190">
        <f>C11*10</f>
        <v>14</v>
      </c>
      <c r="E11" s="197" t="str">
        <f>IF(Infos!$C$10="ABS","ABS","")</f>
        <v/>
      </c>
      <c r="F11" s="115" t="str">
        <f>IF(Infos!$C$11="ABS","ABS","")</f>
        <v/>
      </c>
      <c r="G11" s="115" t="str">
        <f>IF(Infos!$C$12="ABS","ABS","")</f>
        <v/>
      </c>
      <c r="H11" s="115" t="str">
        <f>IF(Infos!$C$13="ABS","ABS","")</f>
        <v/>
      </c>
      <c r="I11" s="115" t="str">
        <f>IF(Infos!$C$14="ABS","ABS","")</f>
        <v/>
      </c>
      <c r="J11" s="115" t="str">
        <f>IF(Infos!$C$15="ABS","ABS","")</f>
        <v/>
      </c>
      <c r="K11" s="115" t="str">
        <f>IF(Infos!$C$16="ABS","ABS","")</f>
        <v/>
      </c>
      <c r="L11" s="115" t="str">
        <f>IF(Infos!$C$17="ABS","ABS","")</f>
        <v/>
      </c>
      <c r="M11" s="115" t="str">
        <f>IF(Infos!$C$18="ABS","ABS","")</f>
        <v/>
      </c>
      <c r="N11" s="115" t="str">
        <f>IF(Infos!$C$19="ABS","ABS","")</f>
        <v/>
      </c>
      <c r="O11" s="116" t="str">
        <f>IF(Infos!$C$20="ABS","ABS","")</f>
        <v/>
      </c>
    </row>
    <row r="12" spans="1:15" ht="48.6" customHeight="1" x14ac:dyDescent="0.2">
      <c r="A12" s="112" t="s">
        <v>32</v>
      </c>
      <c r="B12" s="119" t="s">
        <v>57</v>
      </c>
      <c r="C12" s="114">
        <v>2.8</v>
      </c>
      <c r="D12" s="190">
        <f t="shared" ref="D12:D19" si="0">C12*10</f>
        <v>28</v>
      </c>
      <c r="E12" s="197" t="str">
        <f>IF(Infos!$C$10="ABS","ABS","")</f>
        <v/>
      </c>
      <c r="F12" s="115" t="str">
        <f>IF(Infos!$C$11="ABS","ABS","")</f>
        <v/>
      </c>
      <c r="G12" s="115" t="str">
        <f>IF(Infos!$C$12="ABS","ABS","")</f>
        <v/>
      </c>
      <c r="H12" s="115" t="str">
        <f>IF(Infos!$C$13="ABS","ABS","")</f>
        <v/>
      </c>
      <c r="I12" s="115" t="str">
        <f>IF(Infos!$C$14="ABS","ABS","")</f>
        <v/>
      </c>
      <c r="J12" s="115" t="str">
        <f>IF(Infos!$C$15="ABS","ABS","")</f>
        <v/>
      </c>
      <c r="K12" s="115" t="str">
        <f>IF(Infos!$C$16="ABS","ABS","")</f>
        <v/>
      </c>
      <c r="L12" s="115" t="str">
        <f>IF(Infos!$C$17="ABS","ABS","")</f>
        <v/>
      </c>
      <c r="M12" s="115" t="str">
        <f>IF(Infos!$C$18="ABS","ABS","")</f>
        <v/>
      </c>
      <c r="N12" s="115" t="str">
        <f>IF(Infos!$C$19="ABS","ABS","")</f>
        <v/>
      </c>
      <c r="O12" s="116" t="str">
        <f>IF(Infos!$C$20="ABS","ABS","")</f>
        <v/>
      </c>
    </row>
    <row r="13" spans="1:15" ht="39.75" customHeight="1" x14ac:dyDescent="0.2">
      <c r="A13" s="112" t="s">
        <v>48</v>
      </c>
      <c r="B13" s="120" t="s">
        <v>58</v>
      </c>
      <c r="C13" s="114">
        <v>2.1</v>
      </c>
      <c r="D13" s="190">
        <f t="shared" si="0"/>
        <v>21</v>
      </c>
      <c r="E13" s="197" t="str">
        <f>IF(Infos!$C$10="ABS","ABS","")</f>
        <v/>
      </c>
      <c r="F13" s="115" t="str">
        <f>IF(Infos!$C$11="ABS","ABS","")</f>
        <v/>
      </c>
      <c r="G13" s="115" t="str">
        <f>IF(Infos!$C$12="ABS","ABS","")</f>
        <v/>
      </c>
      <c r="H13" s="115" t="str">
        <f>IF(Infos!$C$13="ABS","ABS","")</f>
        <v/>
      </c>
      <c r="I13" s="115" t="str">
        <f>IF(Infos!$C$14="ABS","ABS","")</f>
        <v/>
      </c>
      <c r="J13" s="115" t="str">
        <f>IF(Infos!$C$15="ABS","ABS","")</f>
        <v/>
      </c>
      <c r="K13" s="115" t="str">
        <f>IF(Infos!$C$16="ABS","ABS","")</f>
        <v/>
      </c>
      <c r="L13" s="115" t="str">
        <f>IF(Infos!$C$17="ABS","ABS","")</f>
        <v/>
      </c>
      <c r="M13" s="115" t="str">
        <f>IF(Infos!$C$18="ABS","ABS","")</f>
        <v/>
      </c>
      <c r="N13" s="115" t="str">
        <f>IF(Infos!$C$19="ABS","ABS","")</f>
        <v/>
      </c>
      <c r="O13" s="116" t="str">
        <f>IF(Infos!$C$20="ABS","ABS","")</f>
        <v/>
      </c>
    </row>
    <row r="14" spans="1:15" ht="55.7" customHeight="1" x14ac:dyDescent="0.2">
      <c r="A14" s="112" t="s">
        <v>33</v>
      </c>
      <c r="B14" s="121" t="s">
        <v>62</v>
      </c>
      <c r="C14" s="114">
        <v>1.4</v>
      </c>
      <c r="D14" s="190">
        <f t="shared" si="0"/>
        <v>14</v>
      </c>
      <c r="E14" s="197" t="str">
        <f>IF(Infos!$C$10="ABS","ABS","")</f>
        <v/>
      </c>
      <c r="F14" s="115" t="str">
        <f>IF(Infos!$C$11="ABS","ABS","")</f>
        <v/>
      </c>
      <c r="G14" s="115" t="str">
        <f>IF(Infos!$C$12="ABS","ABS","")</f>
        <v/>
      </c>
      <c r="H14" s="115" t="str">
        <f>IF(Infos!$C$13="ABS","ABS","")</f>
        <v/>
      </c>
      <c r="I14" s="115" t="str">
        <f>IF(Infos!$C$14="ABS","ABS","")</f>
        <v/>
      </c>
      <c r="J14" s="115" t="str">
        <f>IF(Infos!$C$15="ABS","ABS","")</f>
        <v/>
      </c>
      <c r="K14" s="115" t="str">
        <f>IF(Infos!$C$16="ABS","ABS","")</f>
        <v/>
      </c>
      <c r="L14" s="115" t="str">
        <f>IF(Infos!$C$17="ABS","ABS","")</f>
        <v/>
      </c>
      <c r="M14" s="115" t="str">
        <f>IF(Infos!$C$18="ABS","ABS","")</f>
        <v/>
      </c>
      <c r="N14" s="115" t="str">
        <f>IF(Infos!$C$19="ABS","ABS","")</f>
        <v/>
      </c>
      <c r="O14" s="116" t="str">
        <f>IF(Infos!$C$20="ABS","ABS","")</f>
        <v/>
      </c>
    </row>
    <row r="15" spans="1:15" ht="35.1" customHeight="1" x14ac:dyDescent="0.2">
      <c r="A15" s="112" t="s">
        <v>49</v>
      </c>
      <c r="B15" s="121" t="s">
        <v>54</v>
      </c>
      <c r="C15" s="114">
        <v>1.4</v>
      </c>
      <c r="D15" s="190">
        <f t="shared" si="0"/>
        <v>14</v>
      </c>
      <c r="E15" s="197" t="str">
        <f>IF(Infos!$C$10="ABS","ABS","")</f>
        <v/>
      </c>
      <c r="F15" s="115" t="str">
        <f>IF(Infos!$C$11="ABS","ABS","")</f>
        <v/>
      </c>
      <c r="G15" s="115" t="str">
        <f>IF(Infos!$C$12="ABS","ABS","")</f>
        <v/>
      </c>
      <c r="H15" s="115" t="str">
        <f>IF(Infos!$C$13="ABS","ABS","")</f>
        <v/>
      </c>
      <c r="I15" s="115" t="str">
        <f>IF(Infos!$C$14="ABS","ABS","")</f>
        <v/>
      </c>
      <c r="J15" s="115" t="str">
        <f>IF(Infos!$C$15="ABS","ABS","")</f>
        <v/>
      </c>
      <c r="K15" s="115" t="str">
        <f>IF(Infos!$C$16="ABS","ABS","")</f>
        <v/>
      </c>
      <c r="L15" s="115" t="str">
        <f>IF(Infos!$C$17="ABS","ABS","")</f>
        <v/>
      </c>
      <c r="M15" s="115" t="str">
        <f>IF(Infos!$C$18="ABS","ABS","")</f>
        <v/>
      </c>
      <c r="N15" s="115" t="str">
        <f>IF(Infos!$C$19="ABS","ABS","")</f>
        <v/>
      </c>
      <c r="O15" s="116" t="str">
        <f>IF(Infos!$C$20="ABS","ABS","")</f>
        <v/>
      </c>
    </row>
    <row r="16" spans="1:15" ht="68.25" customHeight="1" x14ac:dyDescent="0.2">
      <c r="A16" s="112" t="s">
        <v>34</v>
      </c>
      <c r="B16" s="122" t="s">
        <v>63</v>
      </c>
      <c r="C16" s="114">
        <v>2.8</v>
      </c>
      <c r="D16" s="190">
        <f t="shared" si="0"/>
        <v>28</v>
      </c>
      <c r="E16" s="197" t="str">
        <f>IF(Infos!$C$10="ABS","ABS","")</f>
        <v/>
      </c>
      <c r="F16" s="115" t="str">
        <f>IF(Infos!$C$11="ABS","ABS","")</f>
        <v/>
      </c>
      <c r="G16" s="115" t="str">
        <f>IF(Infos!$C$12="ABS","ABS","")</f>
        <v/>
      </c>
      <c r="H16" s="115" t="str">
        <f>IF(Infos!$C$13="ABS","ABS","")</f>
        <v/>
      </c>
      <c r="I16" s="115" t="str">
        <f>IF(Infos!$C$14="ABS","ABS","")</f>
        <v/>
      </c>
      <c r="J16" s="115" t="str">
        <f>IF(Infos!$C$15="ABS","ABS","")</f>
        <v/>
      </c>
      <c r="K16" s="115" t="str">
        <f>IF(Infos!$C$16="ABS","ABS","")</f>
        <v/>
      </c>
      <c r="L16" s="115" t="str">
        <f>IF(Infos!$C$17="ABS","ABS","")</f>
        <v/>
      </c>
      <c r="M16" s="115" t="str">
        <f>IF(Infos!$C$18="ABS","ABS","")</f>
        <v/>
      </c>
      <c r="N16" s="115" t="str">
        <f>IF(Infos!$C$19="ABS","ABS","")</f>
        <v/>
      </c>
      <c r="O16" s="116" t="str">
        <f>IF(Infos!$C$20="ABS","ABS","")</f>
        <v/>
      </c>
    </row>
    <row r="17" spans="1:15" ht="37.15" customHeight="1" x14ac:dyDescent="0.2">
      <c r="A17" s="112" t="s">
        <v>35</v>
      </c>
      <c r="B17" s="121" t="s">
        <v>61</v>
      </c>
      <c r="C17" s="114">
        <v>2.8</v>
      </c>
      <c r="D17" s="190">
        <f t="shared" si="0"/>
        <v>28</v>
      </c>
      <c r="E17" s="197" t="str">
        <f>IF(Infos!$C$10="ABS","ABS","")</f>
        <v/>
      </c>
      <c r="F17" s="115" t="str">
        <f>IF(Infos!$C$11="ABS","ABS","")</f>
        <v/>
      </c>
      <c r="G17" s="115" t="str">
        <f>IF(Infos!$C$12="ABS","ABS","")</f>
        <v/>
      </c>
      <c r="H17" s="115" t="str">
        <f>IF(Infos!$C$13="ABS","ABS","")</f>
        <v/>
      </c>
      <c r="I17" s="115" t="str">
        <f>IF(Infos!$C$14="ABS","ABS","")</f>
        <v/>
      </c>
      <c r="J17" s="115" t="str">
        <f>IF(Infos!$C$15="ABS","ABS","")</f>
        <v/>
      </c>
      <c r="K17" s="115" t="str">
        <f>IF(Infos!$C$16="ABS","ABS","")</f>
        <v/>
      </c>
      <c r="L17" s="115" t="str">
        <f>IF(Infos!$C$17="ABS","ABS","")</f>
        <v/>
      </c>
      <c r="M17" s="115" t="str">
        <f>IF(Infos!$C$18="ABS","ABS","")</f>
        <v/>
      </c>
      <c r="N17" s="115" t="str">
        <f>IF(Infos!$C$19="ABS","ABS","")</f>
        <v/>
      </c>
      <c r="O17" s="116" t="str">
        <f>IF(Infos!$C$20="ABS","ABS","")</f>
        <v/>
      </c>
    </row>
    <row r="18" spans="1:15" ht="51.2" customHeight="1" x14ac:dyDescent="0.2">
      <c r="A18" s="112" t="s">
        <v>36</v>
      </c>
      <c r="B18" s="121" t="s">
        <v>64</v>
      </c>
      <c r="C18" s="114">
        <v>1.4</v>
      </c>
      <c r="D18" s="190">
        <f t="shared" si="0"/>
        <v>14</v>
      </c>
      <c r="E18" s="197" t="str">
        <f>IF(Infos!$C$10="ABS","ABS","")</f>
        <v/>
      </c>
      <c r="F18" s="115" t="str">
        <f>IF(Infos!$C$11="ABS","ABS","")</f>
        <v/>
      </c>
      <c r="G18" s="115" t="str">
        <f>IF(Infos!$C$12="ABS","ABS","")</f>
        <v/>
      </c>
      <c r="H18" s="115" t="str">
        <f>IF(Infos!$C$13="ABS","ABS","")</f>
        <v/>
      </c>
      <c r="I18" s="115" t="str">
        <f>IF(Infos!$C$14="ABS","ABS","")</f>
        <v/>
      </c>
      <c r="J18" s="115" t="str">
        <f>IF(Infos!$C$15="ABS","ABS","")</f>
        <v/>
      </c>
      <c r="K18" s="115" t="str">
        <f>IF(Infos!$C$16="ABS","ABS","")</f>
        <v/>
      </c>
      <c r="L18" s="115" t="str">
        <f>IF(Infos!$C$17="ABS","ABS","")</f>
        <v/>
      </c>
      <c r="M18" s="115" t="str">
        <f>IF(Infos!$C$18="ABS","ABS","")</f>
        <v/>
      </c>
      <c r="N18" s="115" t="str">
        <f>IF(Infos!$C$19="ABS","ABS","")</f>
        <v/>
      </c>
      <c r="O18" s="116" t="str">
        <f>IF(Infos!$C$20="ABS","ABS","")</f>
        <v/>
      </c>
    </row>
    <row r="19" spans="1:15" ht="56.65" customHeight="1" x14ac:dyDescent="0.2">
      <c r="A19" s="112" t="s">
        <v>37</v>
      </c>
      <c r="B19" s="123" t="s">
        <v>65</v>
      </c>
      <c r="C19" s="114">
        <v>1.4</v>
      </c>
      <c r="D19" s="190">
        <f t="shared" si="0"/>
        <v>14</v>
      </c>
      <c r="E19" s="197" t="str">
        <f>IF(Infos!$C$10="ABS","ABS","")</f>
        <v/>
      </c>
      <c r="F19" s="115" t="str">
        <f>IF(Infos!$C$11="ABS","ABS","")</f>
        <v/>
      </c>
      <c r="G19" s="115" t="str">
        <f>IF(Infos!$C$12="ABS","ABS","")</f>
        <v/>
      </c>
      <c r="H19" s="115" t="str">
        <f>IF(Infos!$C$13="ABS","ABS","")</f>
        <v/>
      </c>
      <c r="I19" s="115" t="str">
        <f>IF(Infos!$C$14="ABS","ABS","")</f>
        <v/>
      </c>
      <c r="J19" s="115" t="str">
        <f>IF(Infos!$C$15="ABS","ABS","")</f>
        <v/>
      </c>
      <c r="K19" s="115" t="str">
        <f>IF(Infos!$C$16="ABS","ABS","")</f>
        <v/>
      </c>
      <c r="L19" s="115" t="str">
        <f>IF(Infos!$C$17="ABS","ABS","")</f>
        <v/>
      </c>
      <c r="M19" s="115" t="str">
        <f>IF(Infos!$C$18="ABS","ABS","")</f>
        <v/>
      </c>
      <c r="N19" s="115" t="str">
        <f>IF(Infos!$C$19="ABS","ABS","")</f>
        <v/>
      </c>
      <c r="O19" s="116" t="str">
        <f>IF(Infos!$C$20="ABS","ABS","")</f>
        <v/>
      </c>
    </row>
    <row r="20" spans="1:15" ht="18.600000000000001" customHeight="1" x14ac:dyDescent="0.2">
      <c r="A20" s="253" t="s">
        <v>106</v>
      </c>
      <c r="B20" s="254"/>
      <c r="C20" s="117">
        <f>SUM(C10:C19)</f>
        <v>18.2</v>
      </c>
      <c r="D20" s="188">
        <f>C20*10</f>
        <v>182</v>
      </c>
      <c r="E20" s="194" t="str">
        <f>IF(Infos!C10="ABS","ABS",IF(E5="N° ","",SUM(E10:E19)))</f>
        <v/>
      </c>
      <c r="F20" s="195" t="str">
        <f>IF(Infos!C11="ABS","ABS",IF(F5="N° ","",SUM(F10:F19)))</f>
        <v/>
      </c>
      <c r="G20" s="195" t="str">
        <f>IF(Infos!C12="ABS","ABS",IF(G5="N° ","",SUM(G10:G19)))</f>
        <v/>
      </c>
      <c r="H20" s="195" t="str">
        <f>IF(Infos!C13="ABS","ABS",IF(H5="N° ","",SUM(H10:H19)))</f>
        <v/>
      </c>
      <c r="I20" s="195" t="str">
        <f>IF(Infos!C14="ABS","ABS",IF(I5="N° ","",SUM(I10:I19)))</f>
        <v/>
      </c>
      <c r="J20" s="195" t="str">
        <f>IF(Infos!C15="ABS","ABS",IF(J5="N° ","",SUM(J10:J19)))</f>
        <v/>
      </c>
      <c r="K20" s="195" t="str">
        <f>IF(Infos!C16="ABS","ABS",IF(K5="N° ","",SUM(K10:K19)))</f>
        <v/>
      </c>
      <c r="L20" s="195" t="str">
        <f>IF(Infos!C17="ABS","ABS",IF(L5="N° ","",SUM(L10:L19)))</f>
        <v/>
      </c>
      <c r="M20" s="195" t="str">
        <f>IF(Infos!C18="ABS","ABS",IF(M5="N° ","",SUM(M10:M19)))</f>
        <v/>
      </c>
      <c r="N20" s="195" t="str">
        <f>IF(Infos!C19="ABS","ABS",IF(N5="N° ","",SUM(N10:N19)))</f>
        <v/>
      </c>
      <c r="O20" s="196" t="str">
        <f>IF(Infos!C20="ABS","ABS",IF(O5="N° ","",SUM(O10:O19)))</f>
        <v/>
      </c>
    </row>
    <row r="21" spans="1:15" ht="22.15" customHeight="1" x14ac:dyDescent="0.2">
      <c r="A21" s="251" t="s">
        <v>104</v>
      </c>
      <c r="B21" s="252"/>
      <c r="C21" s="138"/>
      <c r="D21" s="173"/>
      <c r="E21" s="189"/>
      <c r="F21" s="139"/>
      <c r="G21" s="139"/>
      <c r="H21" s="139"/>
      <c r="I21" s="139"/>
      <c r="J21" s="139"/>
      <c r="K21" s="139"/>
      <c r="L21" s="139"/>
      <c r="M21" s="139"/>
      <c r="N21" s="139"/>
      <c r="O21" s="140"/>
    </row>
    <row r="22" spans="1:15" ht="64.150000000000006" customHeight="1" x14ac:dyDescent="0.2">
      <c r="A22" s="112" t="s">
        <v>38</v>
      </c>
      <c r="B22" s="121" t="s">
        <v>59</v>
      </c>
      <c r="C22" s="114">
        <v>1.4</v>
      </c>
      <c r="D22" s="174">
        <f>C22*10</f>
        <v>14</v>
      </c>
      <c r="E22" s="197" t="str">
        <f>IF(Infos!$C$10="ABS","ABS","")</f>
        <v/>
      </c>
      <c r="F22" s="115" t="str">
        <f>IF(Infos!$C$11="ABS","ABS","")</f>
        <v/>
      </c>
      <c r="G22" s="115" t="str">
        <f>IF(Infos!$C$12="ABS","ABS","")</f>
        <v/>
      </c>
      <c r="H22" s="115" t="str">
        <f>IF(Infos!$C$13="ABS","ABS","")</f>
        <v/>
      </c>
      <c r="I22" s="115" t="str">
        <f>IF(Infos!$C$14="ABS","ABS","")</f>
        <v/>
      </c>
      <c r="J22" s="115" t="str">
        <f>IF(Infos!$C$15="ABS","ABS","")</f>
        <v/>
      </c>
      <c r="K22" s="115" t="str">
        <f>IF(Infos!$C$16="ABS","ABS","")</f>
        <v/>
      </c>
      <c r="L22" s="115" t="str">
        <f>IF(Infos!$C$17="ABS","ABS","")</f>
        <v/>
      </c>
      <c r="M22" s="115" t="str">
        <f>IF(Infos!$C$18="ABS","ABS","")</f>
        <v/>
      </c>
      <c r="N22" s="115" t="str">
        <f>IF(Infos!$C$19="ABS","ABS","")</f>
        <v/>
      </c>
      <c r="O22" s="116" t="str">
        <f>IF(Infos!$C$20="ABS","ABS","")</f>
        <v/>
      </c>
    </row>
    <row r="23" spans="1:15" ht="35.1" customHeight="1" x14ac:dyDescent="0.2">
      <c r="A23" s="112" t="s">
        <v>51</v>
      </c>
      <c r="B23" s="123" t="s">
        <v>60</v>
      </c>
      <c r="C23" s="114">
        <v>2.8</v>
      </c>
      <c r="D23" s="174">
        <f t="shared" ref="D23:D26" si="1">C23*10</f>
        <v>28</v>
      </c>
      <c r="E23" s="197" t="str">
        <f>IF(Infos!$C$10="ABS","ABS","")</f>
        <v/>
      </c>
      <c r="F23" s="115" t="str">
        <f>IF(Infos!$C$11="ABS","ABS","")</f>
        <v/>
      </c>
      <c r="G23" s="115" t="str">
        <f>IF(Infos!$C$12="ABS","ABS","")</f>
        <v/>
      </c>
      <c r="H23" s="115" t="str">
        <f>IF(Infos!$C$13="ABS","ABS","")</f>
        <v/>
      </c>
      <c r="I23" s="115" t="str">
        <f>IF(Infos!$C$14="ABS","ABS","")</f>
        <v/>
      </c>
      <c r="J23" s="115" t="str">
        <f>IF(Infos!$C$15="ABS","ABS","")</f>
        <v/>
      </c>
      <c r="K23" s="115" t="str">
        <f>IF(Infos!$C$16="ABS","ABS","")</f>
        <v/>
      </c>
      <c r="L23" s="115" t="str">
        <f>IF(Infos!$C$17="ABS","ABS","")</f>
        <v/>
      </c>
      <c r="M23" s="115" t="str">
        <f>IF(Infos!$C$18="ABS","ABS","")</f>
        <v/>
      </c>
      <c r="N23" s="115" t="str">
        <f>IF(Infos!$C$19="ABS","ABS","")</f>
        <v/>
      </c>
      <c r="O23" s="116" t="str">
        <f>IF(Infos!$C$20="ABS","ABS","")</f>
        <v/>
      </c>
    </row>
    <row r="24" spans="1:15" ht="35.1" customHeight="1" x14ac:dyDescent="0.2">
      <c r="A24" s="112" t="s">
        <v>52</v>
      </c>
      <c r="B24" s="123" t="s">
        <v>60</v>
      </c>
      <c r="C24" s="114">
        <v>2.8</v>
      </c>
      <c r="D24" s="174">
        <f t="shared" si="1"/>
        <v>28</v>
      </c>
      <c r="E24" s="197" t="str">
        <f>IF(Infos!$C$10="ABS","ABS","")</f>
        <v/>
      </c>
      <c r="F24" s="115" t="str">
        <f>IF(Infos!$C$11="ABS","ABS","")</f>
        <v/>
      </c>
      <c r="G24" s="115" t="str">
        <f>IF(Infos!$C$12="ABS","ABS","")</f>
        <v/>
      </c>
      <c r="H24" s="115" t="str">
        <f>IF(Infos!$C$13="ABS","ABS","")</f>
        <v/>
      </c>
      <c r="I24" s="115" t="str">
        <f>IF(Infos!$C$14="ABS","ABS","")</f>
        <v/>
      </c>
      <c r="J24" s="115" t="str">
        <f>IF(Infos!$C$15="ABS","ABS","")</f>
        <v/>
      </c>
      <c r="K24" s="115" t="str">
        <f>IF(Infos!$C$16="ABS","ABS","")</f>
        <v/>
      </c>
      <c r="L24" s="115" t="str">
        <f>IF(Infos!$C$17="ABS","ABS","")</f>
        <v/>
      </c>
      <c r="M24" s="115" t="str">
        <f>IF(Infos!$C$18="ABS","ABS","")</f>
        <v/>
      </c>
      <c r="N24" s="115" t="str">
        <f>IF(Infos!$C$19="ABS","ABS","")</f>
        <v/>
      </c>
      <c r="O24" s="116" t="str">
        <f>IF(Infos!$C$20="ABS","ABS","")</f>
        <v/>
      </c>
    </row>
    <row r="25" spans="1:15" ht="35.1" customHeight="1" x14ac:dyDescent="0.2">
      <c r="A25" s="112" t="s">
        <v>53</v>
      </c>
      <c r="B25" s="123" t="s">
        <v>60</v>
      </c>
      <c r="C25" s="114">
        <v>1.4</v>
      </c>
      <c r="D25" s="174">
        <f>C25*10</f>
        <v>14</v>
      </c>
      <c r="E25" s="197" t="str">
        <f>IF(Infos!$C$10="ABS","ABS","")</f>
        <v/>
      </c>
      <c r="F25" s="115" t="str">
        <f>IF(Infos!$C$11="ABS","ABS","")</f>
        <v/>
      </c>
      <c r="G25" s="115" t="str">
        <f>IF(Infos!$C$12="ABS","ABS","")</f>
        <v/>
      </c>
      <c r="H25" s="115" t="str">
        <f>IF(Infos!$C$13="ABS","ABS","")</f>
        <v/>
      </c>
      <c r="I25" s="115" t="str">
        <f>IF(Infos!$C$14="ABS","ABS","")</f>
        <v/>
      </c>
      <c r="J25" s="115" t="str">
        <f>IF(Infos!$C$15="ABS","ABS","")</f>
        <v/>
      </c>
      <c r="K25" s="115" t="str">
        <f>IF(Infos!$C$16="ABS","ABS","")</f>
        <v/>
      </c>
      <c r="L25" s="115" t="str">
        <f>IF(Infos!$C$17="ABS","ABS","")</f>
        <v/>
      </c>
      <c r="M25" s="115" t="str">
        <f>IF(Infos!$C$18="ABS","ABS","")</f>
        <v/>
      </c>
      <c r="N25" s="115" t="str">
        <f>IF(Infos!$C$19="ABS","ABS","")</f>
        <v/>
      </c>
      <c r="O25" s="116" t="str">
        <f>IF(Infos!$C$20="ABS","ABS","")</f>
        <v/>
      </c>
    </row>
    <row r="26" spans="1:15" ht="18.2" customHeight="1" x14ac:dyDescent="0.2">
      <c r="A26" s="255" t="s">
        <v>107</v>
      </c>
      <c r="B26" s="256"/>
      <c r="C26" s="117">
        <f>SUM(C22:C25)</f>
        <v>8.3999999999999986</v>
      </c>
      <c r="D26" s="175">
        <f t="shared" si="1"/>
        <v>83.999999999999986</v>
      </c>
      <c r="E26" s="198" t="str">
        <f>IF(Infos!C10="ABS","ABS",IF(E5="N° ","",SUM(E22:E25)))</f>
        <v/>
      </c>
      <c r="F26" s="199" t="str">
        <f>IF(Infos!C11="ABS","ABS",IF(F5="N° ","",SUM(F22:F25)))</f>
        <v/>
      </c>
      <c r="G26" s="199" t="str">
        <f>IF(Infos!C12="ABS","ABS",IF(G5="N° ","",SUM(G22:G25)))</f>
        <v/>
      </c>
      <c r="H26" s="199" t="str">
        <f>IF(Infos!C13="ABS","ABS",IF(H5="N° ","",SUM(H22:H25)))</f>
        <v/>
      </c>
      <c r="I26" s="199" t="str">
        <f>IF(Infos!C14="ABS","ABS",IF(I5="N° ","",SUM(I22:I25)))</f>
        <v/>
      </c>
      <c r="J26" s="199" t="str">
        <f>IF(Infos!C15="ABS","ABS",IF(J5="N° ","",SUM(J22:J25)))</f>
        <v/>
      </c>
      <c r="K26" s="199" t="str">
        <f>IF(Infos!C16="ABS","ABS",IF(K5="N° ","",SUM(K22:K25)))</f>
        <v/>
      </c>
      <c r="L26" s="199" t="str">
        <f>IF(Infos!C17="ABS","ABS",IF(L5="N° ","",SUM(L22:L25)))</f>
        <v/>
      </c>
      <c r="M26" s="199" t="str">
        <f>IF(Infos!C18="ABS","ABS",IF(M5="N° ","",SUM(M22:M25)))</f>
        <v/>
      </c>
      <c r="N26" s="199" t="str">
        <f>IF(Infos!C19="ABS","ABS",IF(N5="N° ","",SUM(N22:N25)))</f>
        <v/>
      </c>
      <c r="O26" s="200" t="str">
        <f>IF(Infos!C20="ABS","ABS",IF(O5="N° ","",SUM(O22:O25)))</f>
        <v/>
      </c>
    </row>
    <row r="27" spans="1:15" ht="35.1" customHeight="1" x14ac:dyDescent="0.2">
      <c r="A27" s="124"/>
      <c r="B27" s="124"/>
      <c r="C27" s="124"/>
      <c r="D27" s="125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</row>
    <row r="28" spans="1:15" s="128" customFormat="1" ht="22.5" customHeight="1" x14ac:dyDescent="0.2">
      <c r="A28" s="127" t="s">
        <v>88</v>
      </c>
      <c r="B28" s="234" t="s">
        <v>89</v>
      </c>
      <c r="C28" s="234"/>
      <c r="D28" s="234"/>
      <c r="E28" s="235"/>
      <c r="F28" s="238" t="s">
        <v>69</v>
      </c>
      <c r="G28" s="239"/>
      <c r="H28" s="239"/>
      <c r="I28" s="239"/>
      <c r="J28" s="239"/>
      <c r="K28" s="239"/>
      <c r="L28" s="240"/>
    </row>
    <row r="29" spans="1:15" ht="57" customHeight="1" x14ac:dyDescent="0.2">
      <c r="A29" s="129"/>
      <c r="B29" s="236"/>
      <c r="C29" s="237"/>
      <c r="D29" s="237"/>
      <c r="E29" s="237"/>
      <c r="F29" s="241"/>
      <c r="G29" s="242"/>
      <c r="H29" s="242"/>
      <c r="I29" s="242"/>
      <c r="J29" s="242"/>
      <c r="K29" s="242"/>
      <c r="L29" s="243"/>
    </row>
    <row r="33" ht="12.75" customHeight="1" x14ac:dyDescent="0.2"/>
  </sheetData>
  <sheetProtection algorithmName="SHA-512" hashValue="JPmsMQHrbRTjLDPCscDbIqRvOrYlwVJwOdZ0V1GbPgInBEmO2WW/4ZDPOSWKxpgZyicbf947W97esPTf/+ysbg==" saltValue="ovDHciU45czOCxJCRTTwvg==" spinCount="100000" sheet="1" formatColumns="0" formatRows="0" selectLockedCells="1"/>
  <mergeCells count="19">
    <mergeCell ref="B28:E28"/>
    <mergeCell ref="B29:E29"/>
    <mergeCell ref="F28:L28"/>
    <mergeCell ref="F29:L29"/>
    <mergeCell ref="E4:O4"/>
    <mergeCell ref="E7:O7"/>
    <mergeCell ref="E8:O8"/>
    <mergeCell ref="A9:B9"/>
    <mergeCell ref="A20:B20"/>
    <mergeCell ref="A21:B21"/>
    <mergeCell ref="A26:B26"/>
    <mergeCell ref="A6:B6"/>
    <mergeCell ref="A8:B8"/>
    <mergeCell ref="H1:I1"/>
    <mergeCell ref="A2:B2"/>
    <mergeCell ref="H2:I2"/>
    <mergeCell ref="H3:I3"/>
    <mergeCell ref="A5:B5"/>
    <mergeCell ref="A4:D4"/>
  </mergeCells>
  <dataValidations count="4">
    <dataValidation type="decimal" allowBlank="1" showInputMessage="1" showErrorMessage="1" sqref="E16:L17 E12:L12 E23:L24">
      <formula1>0</formula1>
      <formula2>20</formula2>
    </dataValidation>
    <dataValidation type="decimal" allowBlank="1" showInputMessage="1" showErrorMessage="1" sqref="E10:O10 M11:O19">
      <formula1>0</formula1>
      <formula2>5</formula2>
    </dataValidation>
    <dataValidation type="decimal" allowBlank="1" showInputMessage="1" showErrorMessage="1" sqref="E22:N22 E14:L15 E18:L19 E11:L11 E25:N25 M23:N24">
      <formula1>0</formula1>
      <formula2>10</formula2>
    </dataValidation>
    <dataValidation type="decimal" operator="lessThanOrEqual" allowBlank="1" showInputMessage="1" showErrorMessage="1" sqref="F13:L13">
      <formula1>10</formula1>
    </dataValidation>
  </dataValidations>
  <printOptions horizontalCentered="1"/>
  <pageMargins left="0.25" right="0.25" top="0.75" bottom="0.75" header="0.3" footer="0.3"/>
  <pageSetup paperSize="9" scale="58" orientation="portrait" verticalDpi="4294967293" r:id="rId1"/>
  <headerFooter alignWithMargins="0">
    <oddHeader>&amp;C&amp;"Arial,Gras"&amp;12GRILLE D'EVALUATION</oddHeader>
  </headerFooter>
  <rowBreaks count="1" manualBreakCount="1">
    <brk id="31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6" tint="0.39997558519241921"/>
  </sheetPr>
  <dimension ref="A1:AU29"/>
  <sheetViews>
    <sheetView showGridLines="0" tabSelected="1" zoomScale="85" zoomScaleNormal="85" workbookViewId="0">
      <pane xSplit="3" ySplit="5" topLeftCell="D12" activePane="bottomRight" state="frozen"/>
      <selection pane="topRight" activeCell="D1" sqref="D1"/>
      <selection pane="bottomLeft" activeCell="A7" sqref="A7"/>
      <selection pane="bottomRight" activeCell="AR19" sqref="AR19:AT22"/>
    </sheetView>
  </sheetViews>
  <sheetFormatPr baseColWidth="10" defaultColWidth="11.42578125" defaultRowHeight="12.75" outlineLevelCol="1" x14ac:dyDescent="0.2"/>
  <cols>
    <col min="1" max="1" width="48" style="35" customWidth="1"/>
    <col min="2" max="2" width="7.5703125" style="52" customWidth="1"/>
    <col min="3" max="3" width="10.42578125" style="52" customWidth="1"/>
    <col min="4" max="5" width="4.7109375" style="35" customWidth="1" outlineLevel="1"/>
    <col min="6" max="6" width="4.5703125" style="35" bestFit="1" customWidth="1" outlineLevel="1"/>
    <col min="7" max="7" width="7.42578125" style="35" customWidth="1"/>
    <col min="8" max="10" width="4.7109375" style="35" customWidth="1" outlineLevel="1"/>
    <col min="11" max="11" width="7.7109375" style="35" customWidth="1"/>
    <col min="12" max="14" width="4.7109375" style="35" customWidth="1" outlineLevel="1"/>
    <col min="15" max="15" width="8.42578125" style="35" customWidth="1"/>
    <col min="16" max="18" width="4.7109375" style="35" customWidth="1" outlineLevel="1"/>
    <col min="19" max="19" width="8.42578125" style="35" customWidth="1"/>
    <col min="20" max="22" width="4.7109375" style="35" customWidth="1" outlineLevel="1"/>
    <col min="23" max="23" width="7.7109375" style="35" customWidth="1"/>
    <col min="24" max="26" width="4.7109375" style="35" customWidth="1" outlineLevel="1"/>
    <col min="27" max="27" width="8.5703125" style="35" customWidth="1"/>
    <col min="28" max="30" width="4.7109375" style="35" customWidth="1" outlineLevel="1"/>
    <col min="31" max="31" width="8.5703125" style="35" customWidth="1"/>
    <col min="32" max="34" width="4.7109375" style="35" customWidth="1" outlineLevel="1"/>
    <col min="35" max="35" width="8.5703125" style="35" customWidth="1"/>
    <col min="36" max="38" width="4.7109375" style="35" customWidth="1" outlineLevel="1"/>
    <col min="39" max="39" width="8.5703125" style="35" customWidth="1"/>
    <col min="40" max="42" width="4.7109375" style="35" customWidth="1" outlineLevel="1"/>
    <col min="43" max="43" width="8.5703125" style="35" customWidth="1"/>
    <col min="44" max="46" width="4.7109375" style="35" customWidth="1" outlineLevel="1"/>
    <col min="47" max="47" width="8.5703125" style="35" customWidth="1"/>
    <col min="48" max="16384" width="11.42578125" style="35"/>
  </cols>
  <sheetData>
    <row r="1" spans="1:47" ht="20.100000000000001" customHeight="1" x14ac:dyDescent="0.2">
      <c r="A1" s="34" t="str">
        <f>Infos!B5</f>
        <v>CAP  CHOCOLATIER</v>
      </c>
      <c r="B1" s="48"/>
      <c r="C1" s="48"/>
      <c r="W1" s="36"/>
    </row>
    <row r="2" spans="1:47" s="36" customFormat="1" ht="20.100000000000001" customHeight="1" x14ac:dyDescent="0.2">
      <c r="A2" s="37" t="s">
        <v>1</v>
      </c>
      <c r="B2" s="49"/>
      <c r="C2" s="50">
        <f>Infos!F3</f>
        <v>0</v>
      </c>
    </row>
    <row r="3" spans="1:47" s="36" customFormat="1" ht="20.100000000000001" customHeight="1" x14ac:dyDescent="0.2">
      <c r="A3" s="37" t="s">
        <v>66</v>
      </c>
      <c r="B3" s="51"/>
      <c r="C3" s="50">
        <f>Infos!J3</f>
        <v>0</v>
      </c>
      <c r="I3" s="38"/>
    </row>
    <row r="4" spans="1:47" ht="20.100000000000001" customHeight="1" thickBot="1" x14ac:dyDescent="0.25">
      <c r="A4" s="37" t="s">
        <v>6</v>
      </c>
      <c r="B4" s="48"/>
      <c r="C4" s="83">
        <f>Infos!B7</f>
        <v>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</row>
    <row r="5" spans="1:47" ht="18" customHeight="1" x14ac:dyDescent="0.2">
      <c r="A5" s="41" t="s">
        <v>29</v>
      </c>
      <c r="B5" s="68" t="s">
        <v>95</v>
      </c>
      <c r="C5" s="160" t="s">
        <v>90</v>
      </c>
      <c r="D5" s="262" t="s">
        <v>91</v>
      </c>
      <c r="E5" s="263"/>
      <c r="F5" s="263"/>
      <c r="G5" s="264"/>
      <c r="H5" s="262" t="s">
        <v>91</v>
      </c>
      <c r="I5" s="263"/>
      <c r="J5" s="263"/>
      <c r="K5" s="264"/>
      <c r="L5" s="262" t="s">
        <v>91</v>
      </c>
      <c r="M5" s="263"/>
      <c r="N5" s="263"/>
      <c r="O5" s="264"/>
      <c r="P5" s="262" t="s">
        <v>91</v>
      </c>
      <c r="Q5" s="263"/>
      <c r="R5" s="263"/>
      <c r="S5" s="264"/>
      <c r="T5" s="262" t="s">
        <v>91</v>
      </c>
      <c r="U5" s="263"/>
      <c r="V5" s="263"/>
      <c r="W5" s="264"/>
      <c r="X5" s="262" t="s">
        <v>91</v>
      </c>
      <c r="Y5" s="263"/>
      <c r="Z5" s="263"/>
      <c r="AA5" s="264"/>
      <c r="AB5" s="262" t="s">
        <v>91</v>
      </c>
      <c r="AC5" s="263"/>
      <c r="AD5" s="263"/>
      <c r="AE5" s="264"/>
      <c r="AF5" s="262" t="s">
        <v>91</v>
      </c>
      <c r="AG5" s="263"/>
      <c r="AH5" s="263"/>
      <c r="AI5" s="264"/>
      <c r="AJ5" s="262" t="s">
        <v>91</v>
      </c>
      <c r="AK5" s="263"/>
      <c r="AL5" s="263"/>
      <c r="AM5" s="264"/>
      <c r="AN5" s="262" t="s">
        <v>91</v>
      </c>
      <c r="AO5" s="263"/>
      <c r="AP5" s="263"/>
      <c r="AQ5" s="264"/>
      <c r="AR5" s="262" t="s">
        <v>91</v>
      </c>
      <c r="AS5" s="263"/>
      <c r="AT5" s="263"/>
      <c r="AU5" s="264"/>
    </row>
    <row r="6" spans="1:47" ht="25.15" customHeight="1" thickBot="1" x14ac:dyDescent="0.25">
      <c r="A6" s="46" t="s">
        <v>94</v>
      </c>
      <c r="B6" s="261"/>
      <c r="C6" s="261"/>
      <c r="D6" s="265" t="str">
        <f>IF(Infos!$B$10="","",Infos!$B$10)</f>
        <v/>
      </c>
      <c r="E6" s="266"/>
      <c r="F6" s="266"/>
      <c r="G6" s="267"/>
      <c r="H6" s="265" t="str">
        <f>IF(Infos!$B$11="","",Infos!$B$11)</f>
        <v/>
      </c>
      <c r="I6" s="266"/>
      <c r="J6" s="266"/>
      <c r="K6" s="267"/>
      <c r="L6" s="265">
        <f>IF(Infos!$B$12="abs","abs",Infos!$B$12)</f>
        <v>0</v>
      </c>
      <c r="M6" s="266"/>
      <c r="N6" s="266"/>
      <c r="O6" s="267"/>
      <c r="P6" s="265">
        <f>IF(Infos!$B$13="abs","abs",Infos!$B$13)</f>
        <v>0</v>
      </c>
      <c r="Q6" s="266"/>
      <c r="R6" s="266"/>
      <c r="S6" s="267"/>
      <c r="T6" s="265">
        <f>IF(Infos!$B$14="abs","abs",Infos!$B$14)</f>
        <v>0</v>
      </c>
      <c r="U6" s="266"/>
      <c r="V6" s="266"/>
      <c r="W6" s="267"/>
      <c r="X6" s="265">
        <f>IF(Infos!$B$15="abs","abs",Infos!$B$15)</f>
        <v>0</v>
      </c>
      <c r="Y6" s="266"/>
      <c r="Z6" s="266"/>
      <c r="AA6" s="267"/>
      <c r="AB6" s="265">
        <f>IF(Infos!$B$16="abs","abs",Infos!$B$16)</f>
        <v>0</v>
      </c>
      <c r="AC6" s="266"/>
      <c r="AD6" s="266"/>
      <c r="AE6" s="267"/>
      <c r="AF6" s="265">
        <f>IF(Infos!$B$17="abs","abs",Infos!$B$17)</f>
        <v>0</v>
      </c>
      <c r="AG6" s="266"/>
      <c r="AH6" s="266"/>
      <c r="AI6" s="267"/>
      <c r="AJ6" s="265">
        <f>IF(Infos!$B$18="abs","abs",Infos!$B$18)</f>
        <v>0</v>
      </c>
      <c r="AK6" s="266"/>
      <c r="AL6" s="266"/>
      <c r="AM6" s="267"/>
      <c r="AN6" s="265">
        <f>IF(Infos!$B$19="abs","abs",Infos!$B$19)</f>
        <v>0</v>
      </c>
      <c r="AO6" s="266"/>
      <c r="AP6" s="266"/>
      <c r="AQ6" s="267"/>
      <c r="AR6" s="265">
        <f>IF(Infos!$B$20="abs","abs",Infos!$B$20)</f>
        <v>0</v>
      </c>
      <c r="AS6" s="266"/>
      <c r="AT6" s="266"/>
      <c r="AU6" s="267"/>
    </row>
    <row r="7" spans="1:47" ht="23.25" customHeight="1" x14ac:dyDescent="0.2">
      <c r="A7" s="118" t="s">
        <v>74</v>
      </c>
      <c r="B7" s="141">
        <v>0.7</v>
      </c>
      <c r="C7" s="147">
        <f>B7*10</f>
        <v>7</v>
      </c>
      <c r="D7" s="166"/>
      <c r="E7" s="58"/>
      <c r="F7" s="59"/>
      <c r="G7" s="163" t="e">
        <f>IF(Infos!$C$10="ABS","ABS",(AVERAGE(D7:F7)*$B7))</f>
        <v>#DIV/0!</v>
      </c>
      <c r="H7" s="166"/>
      <c r="I7" s="58"/>
      <c r="J7" s="59"/>
      <c r="K7" s="163" t="e">
        <f>IF(Infos!$C$11="ABS","ABS",(AVERAGE(H7:J7)*$B7))</f>
        <v>#DIV/0!</v>
      </c>
      <c r="L7" s="166"/>
      <c r="M7" s="58"/>
      <c r="N7" s="59"/>
      <c r="O7" s="163" t="e">
        <f>IF(Infos!$C$12="ABS","ABS",(AVERAGE(L7:N7)*$B7))</f>
        <v>#DIV/0!</v>
      </c>
      <c r="P7" s="166"/>
      <c r="Q7" s="58"/>
      <c r="R7" s="59"/>
      <c r="S7" s="163" t="e">
        <f>IF(Infos!$C$13="ABS","ABS",(AVERAGE(P7:R7)*$B7))</f>
        <v>#DIV/0!</v>
      </c>
      <c r="T7" s="166"/>
      <c r="U7" s="58"/>
      <c r="V7" s="59"/>
      <c r="W7" s="163" t="e">
        <f>IF(Infos!$C$14="ABS","ABS",(AVERAGE(T7:V7)*$B7))</f>
        <v>#DIV/0!</v>
      </c>
      <c r="X7" s="166"/>
      <c r="Y7" s="58"/>
      <c r="Z7" s="59"/>
      <c r="AA7" s="163" t="e">
        <f>IF(Infos!$C$15="ABS","ABS",(AVERAGE(X7:Z7)*$B7))</f>
        <v>#DIV/0!</v>
      </c>
      <c r="AB7" s="166"/>
      <c r="AC7" s="58"/>
      <c r="AD7" s="59"/>
      <c r="AE7" s="163" t="e">
        <f>IF(Infos!$C$16="ABS","ABS",(AVERAGE(AB7:AD7)*$B7))</f>
        <v>#DIV/0!</v>
      </c>
      <c r="AF7" s="166"/>
      <c r="AG7" s="58"/>
      <c r="AH7" s="59"/>
      <c r="AI7" s="163" t="e">
        <f>IF(Infos!$C$17="ABS","ABS",(AVERAGE(AF7:AH7)*$B7))</f>
        <v>#DIV/0!</v>
      </c>
      <c r="AJ7" s="166"/>
      <c r="AK7" s="58"/>
      <c r="AL7" s="59"/>
      <c r="AM7" s="163" t="e">
        <f>IF(Infos!$C$18="ABS","ABS",(AVERAGE(AJ7:AL7)*$B7))</f>
        <v>#DIV/0!</v>
      </c>
      <c r="AN7" s="166"/>
      <c r="AO7" s="58"/>
      <c r="AP7" s="59"/>
      <c r="AQ7" s="163" t="e">
        <f>IF(Infos!$C$19="ABS","ABS",(AVERAGE(AN7:AP7)*$B7))</f>
        <v>#DIV/0!</v>
      </c>
      <c r="AR7" s="166"/>
      <c r="AS7" s="58"/>
      <c r="AT7" s="59"/>
      <c r="AU7" s="163" t="e">
        <f>IF(Infos!$C$20="ABS","ABS",(AVERAGE(AR7:AT7)*$B7))</f>
        <v>#DIV/0!</v>
      </c>
    </row>
    <row r="8" spans="1:47" ht="23.25" customHeight="1" x14ac:dyDescent="0.2">
      <c r="A8" s="112" t="s">
        <v>75</v>
      </c>
      <c r="B8" s="141">
        <v>1.4</v>
      </c>
      <c r="C8" s="147">
        <f>B8*10</f>
        <v>14</v>
      </c>
      <c r="D8" s="166"/>
      <c r="E8" s="58"/>
      <c r="F8" s="59"/>
      <c r="G8" s="163" t="e">
        <f>IF(Infos!$C$10="ABS","ABS",(AVERAGE(D8:F8)*$B8))</f>
        <v>#DIV/0!</v>
      </c>
      <c r="H8" s="166"/>
      <c r="I8" s="58"/>
      <c r="J8" s="59"/>
      <c r="K8" s="163" t="e">
        <f>IF(Infos!$C$11="ABS","ABS",(AVERAGE(H8:J8)*$B8))</f>
        <v>#DIV/0!</v>
      </c>
      <c r="L8" s="166"/>
      <c r="M8" s="58"/>
      <c r="N8" s="59"/>
      <c r="O8" s="163" t="e">
        <f>IF(Infos!$C$12="ABS","ABS",(AVERAGE(L8:N8)*$B8))</f>
        <v>#DIV/0!</v>
      </c>
      <c r="P8" s="166"/>
      <c r="Q8" s="58"/>
      <c r="R8" s="59"/>
      <c r="S8" s="163" t="e">
        <f>IF(Infos!$C$13="ABS","ABS",(AVERAGE(P8:R8)*$B8))</f>
        <v>#DIV/0!</v>
      </c>
      <c r="T8" s="166"/>
      <c r="U8" s="58"/>
      <c r="V8" s="59"/>
      <c r="W8" s="163" t="e">
        <f>IF(Infos!$C$14="ABS","ABS",(AVERAGE(T8:V8)*$B8))</f>
        <v>#DIV/0!</v>
      </c>
      <c r="X8" s="166"/>
      <c r="Y8" s="58"/>
      <c r="Z8" s="59"/>
      <c r="AA8" s="163" t="e">
        <f>IF(Infos!$C$15="ABS","ABS",(AVERAGE(X8:Z8)*$B8))</f>
        <v>#DIV/0!</v>
      </c>
      <c r="AB8" s="166"/>
      <c r="AC8" s="58"/>
      <c r="AD8" s="59"/>
      <c r="AE8" s="163" t="e">
        <f>IF(Infos!$C$16="ABS","ABS",(AVERAGE(AB8:AD8)*$B8))</f>
        <v>#DIV/0!</v>
      </c>
      <c r="AF8" s="166"/>
      <c r="AG8" s="58"/>
      <c r="AH8" s="59"/>
      <c r="AI8" s="163" t="e">
        <f>IF(Infos!$C$17="ABS","ABS",(AVERAGE(AF8:AH8)*$B8))</f>
        <v>#DIV/0!</v>
      </c>
      <c r="AJ8" s="166"/>
      <c r="AK8" s="58"/>
      <c r="AL8" s="59"/>
      <c r="AM8" s="163" t="e">
        <f>IF(Infos!$C$18="ABS","ABS",(AVERAGE(AJ8:AL8)*$B8))</f>
        <v>#DIV/0!</v>
      </c>
      <c r="AN8" s="166"/>
      <c r="AO8" s="58"/>
      <c r="AP8" s="59"/>
      <c r="AQ8" s="163" t="e">
        <f>IF(Infos!$C$19="ABS","ABS",(AVERAGE(AN8:AP8)*$B8))</f>
        <v>#DIV/0!</v>
      </c>
      <c r="AR8" s="166"/>
      <c r="AS8" s="58"/>
      <c r="AT8" s="59"/>
      <c r="AU8" s="163" t="e">
        <f>IF(Infos!$C$20="ABS","ABS",(AVERAGE(AR8:AT8)*$B8))</f>
        <v>#DIV/0!</v>
      </c>
    </row>
    <row r="9" spans="1:47" ht="23.25" customHeight="1" x14ac:dyDescent="0.2">
      <c r="A9" s="112" t="s">
        <v>76</v>
      </c>
      <c r="B9" s="141">
        <v>2.8</v>
      </c>
      <c r="C9" s="147">
        <f t="shared" ref="C9:C16" si="0">B9*10</f>
        <v>28</v>
      </c>
      <c r="D9" s="166"/>
      <c r="E9" s="58"/>
      <c r="F9" s="59"/>
      <c r="G9" s="163" t="e">
        <f>IF(Infos!$C$10="ABS","ABS",(AVERAGE(D9:F9)*$B9))</f>
        <v>#DIV/0!</v>
      </c>
      <c r="H9" s="166"/>
      <c r="I9" s="58"/>
      <c r="J9" s="59"/>
      <c r="K9" s="163" t="e">
        <f>IF(Infos!$C$11="ABS","ABS",(AVERAGE(H9:J9)*$B9))</f>
        <v>#DIV/0!</v>
      </c>
      <c r="L9" s="166"/>
      <c r="M9" s="58"/>
      <c r="N9" s="59"/>
      <c r="O9" s="163" t="e">
        <f>IF(Infos!$C$12="ABS","ABS",(AVERAGE(L9:N9)*$B9))</f>
        <v>#DIV/0!</v>
      </c>
      <c r="P9" s="166"/>
      <c r="Q9" s="58"/>
      <c r="R9" s="59"/>
      <c r="S9" s="163" t="e">
        <f>IF(Infos!$C$13="ABS","ABS",(AVERAGE(P9:R9)*$B9))</f>
        <v>#DIV/0!</v>
      </c>
      <c r="T9" s="166"/>
      <c r="U9" s="58"/>
      <c r="V9" s="59"/>
      <c r="W9" s="163" t="e">
        <f>IF(Infos!$C$14="ABS","ABS",(AVERAGE(T9:V9)*$B9))</f>
        <v>#DIV/0!</v>
      </c>
      <c r="X9" s="166"/>
      <c r="Y9" s="58"/>
      <c r="Z9" s="59"/>
      <c r="AA9" s="163" t="e">
        <f>IF(Infos!$C$15="ABS","ABS",(AVERAGE(X9:Z9)*$B9))</f>
        <v>#DIV/0!</v>
      </c>
      <c r="AB9" s="166"/>
      <c r="AC9" s="58"/>
      <c r="AD9" s="59"/>
      <c r="AE9" s="163" t="e">
        <f>IF(Infos!$C$16="ABS","ABS",(AVERAGE(AB9:AD9)*$B9))</f>
        <v>#DIV/0!</v>
      </c>
      <c r="AF9" s="166"/>
      <c r="AG9" s="58"/>
      <c r="AH9" s="59"/>
      <c r="AI9" s="163" t="e">
        <f>IF(Infos!$C$17="ABS","ABS",(AVERAGE(AF9:AH9)*$B9))</f>
        <v>#DIV/0!</v>
      </c>
      <c r="AJ9" s="166"/>
      <c r="AK9" s="58"/>
      <c r="AL9" s="59"/>
      <c r="AM9" s="163" t="e">
        <f>IF(Infos!$C$18="ABS","ABS",(AVERAGE(AJ9:AL9)*$B9))</f>
        <v>#DIV/0!</v>
      </c>
      <c r="AN9" s="166"/>
      <c r="AO9" s="58"/>
      <c r="AP9" s="59"/>
      <c r="AQ9" s="163" t="e">
        <f>IF(Infos!$C$19="ABS","ABS",(AVERAGE(AN9:AP9)*$B9))</f>
        <v>#DIV/0!</v>
      </c>
      <c r="AR9" s="166"/>
      <c r="AS9" s="58"/>
      <c r="AT9" s="59"/>
      <c r="AU9" s="163" t="e">
        <f>IF(Infos!$C$20="ABS","ABS",(AVERAGE(AR9:AT9)*$B9))</f>
        <v>#DIV/0!</v>
      </c>
    </row>
    <row r="10" spans="1:47" ht="23.25" customHeight="1" x14ac:dyDescent="0.2">
      <c r="A10" s="112" t="s">
        <v>77</v>
      </c>
      <c r="B10" s="141">
        <v>2.1</v>
      </c>
      <c r="C10" s="147">
        <f t="shared" si="0"/>
        <v>21</v>
      </c>
      <c r="D10" s="166"/>
      <c r="E10" s="58"/>
      <c r="F10" s="59"/>
      <c r="G10" s="163" t="e">
        <f>IF(Infos!$C$10="ABS","ABS",(AVERAGE(D10:F10)*$B10))</f>
        <v>#DIV/0!</v>
      </c>
      <c r="H10" s="166"/>
      <c r="I10" s="58"/>
      <c r="J10" s="59"/>
      <c r="K10" s="163" t="e">
        <f>IF(Infos!$C$11="ABS","ABS",(AVERAGE(H10:J10)*$B10))</f>
        <v>#DIV/0!</v>
      </c>
      <c r="L10" s="166"/>
      <c r="M10" s="58"/>
      <c r="N10" s="59"/>
      <c r="O10" s="163" t="e">
        <f>IF(Infos!$C$12="ABS","ABS",(AVERAGE(L10:N10)*$B10))</f>
        <v>#DIV/0!</v>
      </c>
      <c r="P10" s="166"/>
      <c r="Q10" s="58"/>
      <c r="R10" s="59"/>
      <c r="S10" s="163" t="e">
        <f>IF(Infos!$C$13="ABS","ABS",(AVERAGE(P10:R10)*$B10))</f>
        <v>#DIV/0!</v>
      </c>
      <c r="T10" s="166"/>
      <c r="U10" s="58"/>
      <c r="V10" s="59"/>
      <c r="W10" s="163" t="e">
        <f>IF(Infos!$C$14="ABS","ABS",(AVERAGE(T10:V10)*$B10))</f>
        <v>#DIV/0!</v>
      </c>
      <c r="X10" s="166"/>
      <c r="Y10" s="58"/>
      <c r="Z10" s="59"/>
      <c r="AA10" s="163" t="e">
        <f>IF(Infos!$C$15="ABS","ABS",(AVERAGE(X10:Z10)*$B10))</f>
        <v>#DIV/0!</v>
      </c>
      <c r="AB10" s="166"/>
      <c r="AC10" s="58"/>
      <c r="AD10" s="59"/>
      <c r="AE10" s="163" t="e">
        <f>IF(Infos!$C$16="ABS","ABS",(AVERAGE(AB10:AD10)*$B10))</f>
        <v>#DIV/0!</v>
      </c>
      <c r="AF10" s="166"/>
      <c r="AG10" s="58"/>
      <c r="AH10" s="59"/>
      <c r="AI10" s="163" t="e">
        <f>IF(Infos!$C$17="ABS","ABS",(AVERAGE(AF10:AH10)*$B10))</f>
        <v>#DIV/0!</v>
      </c>
      <c r="AJ10" s="166"/>
      <c r="AK10" s="58"/>
      <c r="AL10" s="59"/>
      <c r="AM10" s="163" t="e">
        <f>IF(Infos!$C$18="ABS","ABS",(AVERAGE(AJ10:AL10)*$B10))</f>
        <v>#DIV/0!</v>
      </c>
      <c r="AN10" s="166"/>
      <c r="AO10" s="58"/>
      <c r="AP10" s="59"/>
      <c r="AQ10" s="163" t="e">
        <f>IF(Infos!$C$19="ABS","ABS",(AVERAGE(AN10:AP10)*$B10))</f>
        <v>#DIV/0!</v>
      </c>
      <c r="AR10" s="166"/>
      <c r="AS10" s="58"/>
      <c r="AT10" s="59"/>
      <c r="AU10" s="163" t="e">
        <f>IF(Infos!$C$20="ABS","ABS",(AVERAGE(AR10:AT10)*$B10))</f>
        <v>#DIV/0!</v>
      </c>
    </row>
    <row r="11" spans="1:47" ht="23.25" customHeight="1" x14ac:dyDescent="0.2">
      <c r="A11" s="112" t="s">
        <v>78</v>
      </c>
      <c r="B11" s="141">
        <v>1.4</v>
      </c>
      <c r="C11" s="147">
        <f t="shared" si="0"/>
        <v>14</v>
      </c>
      <c r="D11" s="166"/>
      <c r="E11" s="58"/>
      <c r="F11" s="59"/>
      <c r="G11" s="163" t="e">
        <f>IF(Infos!$C$10="ABS","ABS",(AVERAGE(D11:F11)*$B11))</f>
        <v>#DIV/0!</v>
      </c>
      <c r="H11" s="166"/>
      <c r="I11" s="58"/>
      <c r="J11" s="59"/>
      <c r="K11" s="163" t="e">
        <f>IF(Infos!$C$11="ABS","ABS",(AVERAGE(H11:J11)*$B11))</f>
        <v>#DIV/0!</v>
      </c>
      <c r="L11" s="166"/>
      <c r="M11" s="58"/>
      <c r="N11" s="59"/>
      <c r="O11" s="163" t="e">
        <f>IF(Infos!$C$12="ABS","ABS",(AVERAGE(L11:N11)*$B11))</f>
        <v>#DIV/0!</v>
      </c>
      <c r="P11" s="166"/>
      <c r="Q11" s="58"/>
      <c r="R11" s="59"/>
      <c r="S11" s="163" t="e">
        <f>IF(Infos!$C$13="ABS","ABS",(AVERAGE(P11:R11)*$B11))</f>
        <v>#DIV/0!</v>
      </c>
      <c r="T11" s="166"/>
      <c r="U11" s="58"/>
      <c r="V11" s="59"/>
      <c r="W11" s="163" t="e">
        <f>IF(Infos!$C$14="ABS","ABS",(AVERAGE(T11:V11)*$B11))</f>
        <v>#DIV/0!</v>
      </c>
      <c r="X11" s="166"/>
      <c r="Y11" s="58"/>
      <c r="Z11" s="59"/>
      <c r="AA11" s="163" t="e">
        <f>IF(Infos!$C$15="ABS","ABS",(AVERAGE(X11:Z11)*$B11))</f>
        <v>#DIV/0!</v>
      </c>
      <c r="AB11" s="166"/>
      <c r="AC11" s="58"/>
      <c r="AD11" s="59"/>
      <c r="AE11" s="163" t="e">
        <f>IF(Infos!$C$16="ABS","ABS",(AVERAGE(AB11:AD11)*$B11))</f>
        <v>#DIV/0!</v>
      </c>
      <c r="AF11" s="166"/>
      <c r="AG11" s="58"/>
      <c r="AH11" s="59"/>
      <c r="AI11" s="163" t="e">
        <f>IF(Infos!$C$17="ABS","ABS",(AVERAGE(AF11:AH11)*$B11))</f>
        <v>#DIV/0!</v>
      </c>
      <c r="AJ11" s="166"/>
      <c r="AK11" s="58"/>
      <c r="AL11" s="59"/>
      <c r="AM11" s="163" t="e">
        <f>IF(Infos!$C$18="ABS","ABS",(AVERAGE(AJ11:AL11)*$B11))</f>
        <v>#DIV/0!</v>
      </c>
      <c r="AN11" s="166"/>
      <c r="AO11" s="58"/>
      <c r="AP11" s="59"/>
      <c r="AQ11" s="163" t="e">
        <f>IF(Infos!$C$19="ABS","ABS",(AVERAGE(AN11:AP11)*$B11))</f>
        <v>#DIV/0!</v>
      </c>
      <c r="AR11" s="166"/>
      <c r="AS11" s="58"/>
      <c r="AT11" s="59"/>
      <c r="AU11" s="163" t="e">
        <f>IF(Infos!$C$20="ABS","ABS",(AVERAGE(AR11:AT11)*$B11))</f>
        <v>#DIV/0!</v>
      </c>
    </row>
    <row r="12" spans="1:47" ht="23.25" customHeight="1" x14ac:dyDescent="0.2">
      <c r="A12" s="112" t="s">
        <v>79</v>
      </c>
      <c r="B12" s="141">
        <v>1.4</v>
      </c>
      <c r="C12" s="147">
        <f t="shared" si="0"/>
        <v>14</v>
      </c>
      <c r="D12" s="166"/>
      <c r="E12" s="58"/>
      <c r="F12" s="59"/>
      <c r="G12" s="163" t="e">
        <f>IF(Infos!$C$10="ABS","ABS",(AVERAGE(D12:F12)*$B12))</f>
        <v>#DIV/0!</v>
      </c>
      <c r="H12" s="166"/>
      <c r="I12" s="58"/>
      <c r="J12" s="59"/>
      <c r="K12" s="163" t="e">
        <f>IF(Infos!$C$11="ABS","ABS",(AVERAGE(H12:J12)*$B12))</f>
        <v>#DIV/0!</v>
      </c>
      <c r="L12" s="166"/>
      <c r="M12" s="58"/>
      <c r="N12" s="59"/>
      <c r="O12" s="163" t="e">
        <f>IF(Infos!$C$12="ABS","ABS",(AVERAGE(L12:N12)*$B12))</f>
        <v>#DIV/0!</v>
      </c>
      <c r="P12" s="166"/>
      <c r="Q12" s="58"/>
      <c r="R12" s="59"/>
      <c r="S12" s="163" t="e">
        <f>IF(Infos!$C$13="ABS","ABS",(AVERAGE(P12:R12)*$B12))</f>
        <v>#DIV/0!</v>
      </c>
      <c r="T12" s="166"/>
      <c r="U12" s="58"/>
      <c r="V12" s="59"/>
      <c r="W12" s="163" t="e">
        <f>IF(Infos!$C$14="ABS","ABS",(AVERAGE(T12:V12)*$B12))</f>
        <v>#DIV/0!</v>
      </c>
      <c r="X12" s="166"/>
      <c r="Y12" s="58"/>
      <c r="Z12" s="59"/>
      <c r="AA12" s="163" t="e">
        <f>IF(Infos!$C$15="ABS","ABS",(AVERAGE(X12:Z12)*$B12))</f>
        <v>#DIV/0!</v>
      </c>
      <c r="AB12" s="166"/>
      <c r="AC12" s="58"/>
      <c r="AD12" s="59"/>
      <c r="AE12" s="163" t="e">
        <f>IF(Infos!$C$16="ABS","ABS",(AVERAGE(AB12:AD12)*$B12))</f>
        <v>#DIV/0!</v>
      </c>
      <c r="AF12" s="166"/>
      <c r="AG12" s="58"/>
      <c r="AH12" s="59"/>
      <c r="AI12" s="163" t="e">
        <f>IF(Infos!$C$17="ABS","ABS",(AVERAGE(AF12:AH12)*$B12))</f>
        <v>#DIV/0!</v>
      </c>
      <c r="AJ12" s="166"/>
      <c r="AK12" s="58"/>
      <c r="AL12" s="59"/>
      <c r="AM12" s="163" t="e">
        <f>IF(Infos!$C$18="ABS","ABS",(AVERAGE(AJ12:AL12)*$B12))</f>
        <v>#DIV/0!</v>
      </c>
      <c r="AN12" s="166"/>
      <c r="AO12" s="58"/>
      <c r="AP12" s="59"/>
      <c r="AQ12" s="163" t="e">
        <f>IF(Infos!$C$19="ABS","ABS",(AVERAGE(AN12:AP12)*$B12))</f>
        <v>#DIV/0!</v>
      </c>
      <c r="AR12" s="166"/>
      <c r="AS12" s="58"/>
      <c r="AT12" s="59"/>
      <c r="AU12" s="163" t="e">
        <f>IF(Infos!$C$20="ABS","ABS",(AVERAGE(AR12:AT12)*$B12))</f>
        <v>#DIV/0!</v>
      </c>
    </row>
    <row r="13" spans="1:47" ht="23.25" customHeight="1" x14ac:dyDescent="0.2">
      <c r="A13" s="112" t="s">
        <v>80</v>
      </c>
      <c r="B13" s="141">
        <v>2.8</v>
      </c>
      <c r="C13" s="147">
        <f t="shared" si="0"/>
        <v>28</v>
      </c>
      <c r="D13" s="166"/>
      <c r="E13" s="58"/>
      <c r="F13" s="59"/>
      <c r="G13" s="163" t="e">
        <f>IF(Infos!$C$10="ABS","ABS",(AVERAGE(D13:F13)*$B13))</f>
        <v>#DIV/0!</v>
      </c>
      <c r="H13" s="166"/>
      <c r="I13" s="58"/>
      <c r="J13" s="59"/>
      <c r="K13" s="163" t="e">
        <f>IF(Infos!$C$11="ABS","ABS",(AVERAGE(H13:J13)*$B13))</f>
        <v>#DIV/0!</v>
      </c>
      <c r="L13" s="166"/>
      <c r="M13" s="58"/>
      <c r="N13" s="59"/>
      <c r="O13" s="163" t="e">
        <f>IF(Infos!$C$12="ABS","ABS",(AVERAGE(L13:N13)*$B13))</f>
        <v>#DIV/0!</v>
      </c>
      <c r="P13" s="166"/>
      <c r="Q13" s="58"/>
      <c r="R13" s="59"/>
      <c r="S13" s="163" t="e">
        <f>IF(Infos!$C$13="ABS","ABS",(AVERAGE(P13:R13)*$B13))</f>
        <v>#DIV/0!</v>
      </c>
      <c r="T13" s="166"/>
      <c r="U13" s="58"/>
      <c r="V13" s="59"/>
      <c r="W13" s="163" t="e">
        <f>IF(Infos!$C$14="ABS","ABS",(AVERAGE(T13:V13)*$B13))</f>
        <v>#DIV/0!</v>
      </c>
      <c r="X13" s="166"/>
      <c r="Y13" s="58"/>
      <c r="Z13" s="59"/>
      <c r="AA13" s="163" t="e">
        <f>IF(Infos!$C$15="ABS","ABS",(AVERAGE(X13:Z13)*$B13))</f>
        <v>#DIV/0!</v>
      </c>
      <c r="AB13" s="166"/>
      <c r="AC13" s="58"/>
      <c r="AD13" s="59"/>
      <c r="AE13" s="163" t="e">
        <f>IF(Infos!$C$16="ABS","ABS",(AVERAGE(AB13:AD13)*$B13))</f>
        <v>#DIV/0!</v>
      </c>
      <c r="AF13" s="166"/>
      <c r="AG13" s="58"/>
      <c r="AH13" s="59"/>
      <c r="AI13" s="163" t="e">
        <f>IF(Infos!$C$17="ABS","ABS",(AVERAGE(AF13:AH13)*$B13))</f>
        <v>#DIV/0!</v>
      </c>
      <c r="AJ13" s="166"/>
      <c r="AK13" s="58"/>
      <c r="AL13" s="59"/>
      <c r="AM13" s="163" t="e">
        <f>IF(Infos!$C$18="ABS","ABS",(AVERAGE(AJ13:AL13)*$B13))</f>
        <v>#DIV/0!</v>
      </c>
      <c r="AN13" s="166"/>
      <c r="AO13" s="58"/>
      <c r="AP13" s="59"/>
      <c r="AQ13" s="163" t="e">
        <f>IF(Infos!$C$19="ABS","ABS",(AVERAGE(AN13:AP13)*$B13))</f>
        <v>#DIV/0!</v>
      </c>
      <c r="AR13" s="166"/>
      <c r="AS13" s="58"/>
      <c r="AT13" s="59"/>
      <c r="AU13" s="163" t="e">
        <f>IF(Infos!$C$20="ABS","ABS",(AVERAGE(AR13:AT13)*$B13))</f>
        <v>#DIV/0!</v>
      </c>
    </row>
    <row r="14" spans="1:47" ht="23.25" customHeight="1" x14ac:dyDescent="0.2">
      <c r="A14" s="112" t="s">
        <v>81</v>
      </c>
      <c r="B14" s="141">
        <v>2.8</v>
      </c>
      <c r="C14" s="147">
        <f t="shared" si="0"/>
        <v>28</v>
      </c>
      <c r="D14" s="166"/>
      <c r="E14" s="58"/>
      <c r="F14" s="59"/>
      <c r="G14" s="163" t="e">
        <f>IF(Infos!$C$10="ABS","ABS",(AVERAGE(D14:F14)*$B14))</f>
        <v>#DIV/0!</v>
      </c>
      <c r="H14" s="166"/>
      <c r="I14" s="58"/>
      <c r="J14" s="59"/>
      <c r="K14" s="163" t="e">
        <f>IF(Infos!$C$11="ABS","ABS",(AVERAGE(H14:J14)*$B14))</f>
        <v>#DIV/0!</v>
      </c>
      <c r="L14" s="166"/>
      <c r="M14" s="58"/>
      <c r="N14" s="59"/>
      <c r="O14" s="163" t="e">
        <f>IF(Infos!$C$12="ABS","ABS",(AVERAGE(L14:N14)*$B14))</f>
        <v>#DIV/0!</v>
      </c>
      <c r="P14" s="166"/>
      <c r="Q14" s="58"/>
      <c r="R14" s="59"/>
      <c r="S14" s="163" t="e">
        <f>IF(Infos!$C$13="ABS","ABS",(AVERAGE(P14:R14)*$B14))</f>
        <v>#DIV/0!</v>
      </c>
      <c r="T14" s="166"/>
      <c r="U14" s="58"/>
      <c r="V14" s="59"/>
      <c r="W14" s="163" t="e">
        <f>IF(Infos!$C$14="ABS","ABS",(AVERAGE(T14:V14)*$B14))</f>
        <v>#DIV/0!</v>
      </c>
      <c r="X14" s="166"/>
      <c r="Y14" s="58"/>
      <c r="Z14" s="59"/>
      <c r="AA14" s="163" t="e">
        <f>IF(Infos!$C$15="ABS","ABS",(AVERAGE(X14:Z14)*$B14))</f>
        <v>#DIV/0!</v>
      </c>
      <c r="AB14" s="166"/>
      <c r="AC14" s="58"/>
      <c r="AD14" s="59"/>
      <c r="AE14" s="163" t="e">
        <f>IF(Infos!$C$16="ABS","ABS",(AVERAGE(AB14:AD14)*$B14))</f>
        <v>#DIV/0!</v>
      </c>
      <c r="AF14" s="166"/>
      <c r="AG14" s="58"/>
      <c r="AH14" s="59"/>
      <c r="AI14" s="163" t="e">
        <f>IF(Infos!$C$17="ABS","ABS",(AVERAGE(AF14:AH14)*$B14))</f>
        <v>#DIV/0!</v>
      </c>
      <c r="AJ14" s="166"/>
      <c r="AK14" s="58"/>
      <c r="AL14" s="59"/>
      <c r="AM14" s="163" t="e">
        <f>IF(Infos!$C$18="ABS","ABS",(AVERAGE(AJ14:AL14)*$B14))</f>
        <v>#DIV/0!</v>
      </c>
      <c r="AN14" s="166"/>
      <c r="AO14" s="58"/>
      <c r="AP14" s="59"/>
      <c r="AQ14" s="163" t="e">
        <f>IF(Infos!$C$19="ABS","ABS",(AVERAGE(AN14:AP14)*$B14))</f>
        <v>#DIV/0!</v>
      </c>
      <c r="AR14" s="166"/>
      <c r="AS14" s="58"/>
      <c r="AT14" s="59"/>
      <c r="AU14" s="163" t="e">
        <f>IF(Infos!$C$20="ABS","ABS",(AVERAGE(AR14:AT14)*$B14))</f>
        <v>#DIV/0!</v>
      </c>
    </row>
    <row r="15" spans="1:47" ht="23.25" customHeight="1" x14ac:dyDescent="0.2">
      <c r="A15" s="112" t="s">
        <v>82</v>
      </c>
      <c r="B15" s="141">
        <v>1.4</v>
      </c>
      <c r="C15" s="147">
        <f t="shared" si="0"/>
        <v>14</v>
      </c>
      <c r="D15" s="166"/>
      <c r="E15" s="58"/>
      <c r="F15" s="59"/>
      <c r="G15" s="163" t="e">
        <f>IF(Infos!$C$10="ABS","ABS",(AVERAGE(D15:F15)*$B15))</f>
        <v>#DIV/0!</v>
      </c>
      <c r="H15" s="166"/>
      <c r="I15" s="58"/>
      <c r="J15" s="59"/>
      <c r="K15" s="163" t="e">
        <f>IF(Infos!$C$11="ABS","ABS",(AVERAGE(H15:J15)*$B15))</f>
        <v>#DIV/0!</v>
      </c>
      <c r="L15" s="166"/>
      <c r="M15" s="58"/>
      <c r="N15" s="59"/>
      <c r="O15" s="163" t="e">
        <f>IF(Infos!$C$12="ABS","ABS",(AVERAGE(L15:N15)*$B15))</f>
        <v>#DIV/0!</v>
      </c>
      <c r="P15" s="166"/>
      <c r="Q15" s="58"/>
      <c r="R15" s="59"/>
      <c r="S15" s="163" t="e">
        <f>IF(Infos!$C$13="ABS","ABS",(AVERAGE(P15:R15)*$B15))</f>
        <v>#DIV/0!</v>
      </c>
      <c r="T15" s="166"/>
      <c r="U15" s="58"/>
      <c r="V15" s="59"/>
      <c r="W15" s="163" t="e">
        <f>IF(Infos!$C$14="ABS","ABS",(AVERAGE(T15:V15)*$B15))</f>
        <v>#DIV/0!</v>
      </c>
      <c r="X15" s="166"/>
      <c r="Y15" s="58"/>
      <c r="Z15" s="59"/>
      <c r="AA15" s="163" t="e">
        <f>IF(Infos!$C$15="ABS","ABS",(AVERAGE(X15:Z15)*$B15))</f>
        <v>#DIV/0!</v>
      </c>
      <c r="AB15" s="166"/>
      <c r="AC15" s="58"/>
      <c r="AD15" s="59"/>
      <c r="AE15" s="163" t="e">
        <f>IF(Infos!$C$16="ABS","ABS",(AVERAGE(AB15:AD15)*$B15))</f>
        <v>#DIV/0!</v>
      </c>
      <c r="AF15" s="166"/>
      <c r="AG15" s="58"/>
      <c r="AH15" s="59"/>
      <c r="AI15" s="163" t="e">
        <f>IF(Infos!$C$17="ABS","ABS",(AVERAGE(AF15:AH15)*$B15))</f>
        <v>#DIV/0!</v>
      </c>
      <c r="AJ15" s="166"/>
      <c r="AK15" s="58"/>
      <c r="AL15" s="59"/>
      <c r="AM15" s="163" t="e">
        <f>IF(Infos!$C$18="ABS","ABS",(AVERAGE(AJ15:AL15)*$B15))</f>
        <v>#DIV/0!</v>
      </c>
      <c r="AN15" s="166"/>
      <c r="AO15" s="58"/>
      <c r="AP15" s="59"/>
      <c r="AQ15" s="163" t="e">
        <f>IF(Infos!$C$19="ABS","ABS",(AVERAGE(AN15:AP15)*$B15))</f>
        <v>#DIV/0!</v>
      </c>
      <c r="AR15" s="166"/>
      <c r="AS15" s="58"/>
      <c r="AT15" s="59"/>
      <c r="AU15" s="163" t="e">
        <f>IF(Infos!$C$20="ABS","ABS",(AVERAGE(AR15:AT15)*$B15))</f>
        <v>#DIV/0!</v>
      </c>
    </row>
    <row r="16" spans="1:47" ht="23.25" customHeight="1" x14ac:dyDescent="0.2">
      <c r="A16" s="112" t="s">
        <v>83</v>
      </c>
      <c r="B16" s="141">
        <v>1.4</v>
      </c>
      <c r="C16" s="147">
        <f t="shared" si="0"/>
        <v>14</v>
      </c>
      <c r="D16" s="166"/>
      <c r="E16" s="58"/>
      <c r="F16" s="59"/>
      <c r="G16" s="163" t="e">
        <f>IF(Infos!$C$10="ABS","ABS",(AVERAGE(D16:F16)*$B16))</f>
        <v>#DIV/0!</v>
      </c>
      <c r="H16" s="166"/>
      <c r="I16" s="58"/>
      <c r="J16" s="59"/>
      <c r="K16" s="163" t="e">
        <f>IF(Infos!$C$11="ABS","ABS",(AVERAGE(H16:J16)*$B16))</f>
        <v>#DIV/0!</v>
      </c>
      <c r="L16" s="166"/>
      <c r="M16" s="58"/>
      <c r="N16" s="59"/>
      <c r="O16" s="163" t="e">
        <f>IF(Infos!$C$12="ABS","ABS",(AVERAGE(L16:N16)*$B16))</f>
        <v>#DIV/0!</v>
      </c>
      <c r="P16" s="166"/>
      <c r="Q16" s="58"/>
      <c r="R16" s="59"/>
      <c r="S16" s="163" t="e">
        <f>IF(Infos!$C$13="ABS","ABS",(AVERAGE(P16:R16)*$B16))</f>
        <v>#DIV/0!</v>
      </c>
      <c r="T16" s="166"/>
      <c r="U16" s="58"/>
      <c r="V16" s="59"/>
      <c r="W16" s="163" t="e">
        <f>IF(Infos!$C$14="ABS","ABS",(AVERAGE(T16:V16)*$B16))</f>
        <v>#DIV/0!</v>
      </c>
      <c r="X16" s="166"/>
      <c r="Y16" s="58"/>
      <c r="Z16" s="59"/>
      <c r="AA16" s="163" t="e">
        <f>IF(Infos!$C$15="ABS","ABS",(AVERAGE(X16:Z16)*$B16))</f>
        <v>#DIV/0!</v>
      </c>
      <c r="AB16" s="166"/>
      <c r="AC16" s="58"/>
      <c r="AD16" s="59"/>
      <c r="AE16" s="163" t="e">
        <f>IF(Infos!$C$16="ABS","ABS",(AVERAGE(AB16:AD16)*$B16))</f>
        <v>#DIV/0!</v>
      </c>
      <c r="AF16" s="166"/>
      <c r="AG16" s="58"/>
      <c r="AH16" s="59"/>
      <c r="AI16" s="163" t="e">
        <f>IF(Infos!$C$17="ABS","ABS",(AVERAGE(AF16:AH16)*$B16))</f>
        <v>#DIV/0!</v>
      </c>
      <c r="AJ16" s="166"/>
      <c r="AK16" s="58"/>
      <c r="AL16" s="59"/>
      <c r="AM16" s="163" t="e">
        <f>IF(Infos!$C$18="ABS","ABS",(AVERAGE(AJ16:AL16)*$B16))</f>
        <v>#DIV/0!</v>
      </c>
      <c r="AN16" s="166"/>
      <c r="AO16" s="58"/>
      <c r="AP16" s="59"/>
      <c r="AQ16" s="163" t="e">
        <f>IF(Infos!$C$19="ABS","ABS",(AVERAGE(AN16:AP16)*$B16))</f>
        <v>#DIV/0!</v>
      </c>
      <c r="AR16" s="166"/>
      <c r="AS16" s="58"/>
      <c r="AT16" s="59"/>
      <c r="AU16" s="163" t="e">
        <f>IF(Infos!$C$20="ABS","ABS",(AVERAGE(AR16:AT16)*$B16))</f>
        <v>#DIV/0!</v>
      </c>
    </row>
    <row r="17" spans="1:47" s="57" customFormat="1" ht="15.75" customHeight="1" x14ac:dyDescent="0.2">
      <c r="A17" s="178" t="s">
        <v>113</v>
      </c>
      <c r="B17" s="55">
        <f>SUM(B7:B16)</f>
        <v>18.2</v>
      </c>
      <c r="C17" s="161">
        <f>SUM(C7:C16)</f>
        <v>182</v>
      </c>
      <c r="D17" s="164"/>
      <c r="E17" s="56"/>
      <c r="F17" s="56"/>
      <c r="G17" s="167" t="e">
        <f>IF(Infos!$C$10="ABS","ABS",SUM(G7:G16))</f>
        <v>#DIV/0!</v>
      </c>
      <c r="H17" s="164"/>
      <c r="I17" s="56"/>
      <c r="J17" s="56"/>
      <c r="K17" s="167" t="e">
        <f>IF(Infos!$C$11="ABS","ABS",SUM(K7:K16))</f>
        <v>#DIV/0!</v>
      </c>
      <c r="L17" s="164"/>
      <c r="M17" s="56"/>
      <c r="N17" s="56"/>
      <c r="O17" s="167" t="e">
        <f>IF(Infos!$C$12="ABS","ABS",SUM(O7:O16))</f>
        <v>#DIV/0!</v>
      </c>
      <c r="P17" s="164"/>
      <c r="Q17" s="56"/>
      <c r="R17" s="56"/>
      <c r="S17" s="167" t="e">
        <f>IF(Infos!$C$13="ABS","ABS",SUM(S7:S16))</f>
        <v>#DIV/0!</v>
      </c>
      <c r="T17" s="164"/>
      <c r="U17" s="56"/>
      <c r="V17" s="56"/>
      <c r="W17" s="167" t="e">
        <f>IF(Infos!$C$14="ABS","ABS",SUM(W7:W16))</f>
        <v>#DIV/0!</v>
      </c>
      <c r="X17" s="168"/>
      <c r="Y17" s="62"/>
      <c r="Z17" s="63"/>
      <c r="AA17" s="167" t="e">
        <f>IF(Infos!$C$15="ABS","ABS",SUM(AA7:AA16))</f>
        <v>#DIV/0!</v>
      </c>
      <c r="AB17" s="164"/>
      <c r="AC17" s="56"/>
      <c r="AD17" s="56"/>
      <c r="AE17" s="167" t="e">
        <f>IF(Infos!$C$16="ABS","ABS",SUM(AE7:AE16))</f>
        <v>#DIV/0!</v>
      </c>
      <c r="AF17" s="164"/>
      <c r="AG17" s="56"/>
      <c r="AH17" s="56"/>
      <c r="AI17" s="167" t="e">
        <f>IF(Infos!$C$17="ABS","ABS",SUM(AI7:AI16))</f>
        <v>#DIV/0!</v>
      </c>
      <c r="AJ17" s="164"/>
      <c r="AK17" s="56"/>
      <c r="AL17" s="56"/>
      <c r="AM17" s="167" t="e">
        <f>IF(Infos!$C$18="ABS","ABS",SUM(AM7:AM16))</f>
        <v>#DIV/0!</v>
      </c>
      <c r="AN17" s="164"/>
      <c r="AO17" s="56"/>
      <c r="AP17" s="56"/>
      <c r="AQ17" s="167" t="e">
        <f>IF(Infos!$C$19="ABS","ABS",SUM(AQ7:AQ16))</f>
        <v>#DIV/0!</v>
      </c>
      <c r="AR17" s="164"/>
      <c r="AS17" s="56"/>
      <c r="AT17" s="56"/>
      <c r="AU17" s="167" t="e">
        <f>IF(Infos!$C$20="ABS","ABS",SUM(AU7:AU16))</f>
        <v>#DIV/0!</v>
      </c>
    </row>
    <row r="18" spans="1:47" ht="29.65" customHeight="1" x14ac:dyDescent="0.2">
      <c r="A18" s="47" t="s">
        <v>97</v>
      </c>
      <c r="B18" s="260"/>
      <c r="C18" s="260"/>
      <c r="D18" s="165"/>
      <c r="E18" s="44"/>
      <c r="F18" s="44"/>
      <c r="G18" s="176"/>
      <c r="H18" s="165"/>
      <c r="I18" s="44"/>
      <c r="J18" s="44"/>
      <c r="K18" s="176"/>
      <c r="L18" s="165"/>
      <c r="M18" s="44"/>
      <c r="N18" s="44"/>
      <c r="O18" s="176"/>
      <c r="P18" s="165"/>
      <c r="Q18" s="44"/>
      <c r="R18" s="44"/>
      <c r="S18" s="176"/>
      <c r="T18" s="165"/>
      <c r="U18" s="44"/>
      <c r="V18" s="44"/>
      <c r="W18" s="176"/>
      <c r="X18" s="165"/>
      <c r="Y18" s="44"/>
      <c r="Z18" s="44"/>
      <c r="AA18" s="176"/>
      <c r="AB18" s="165"/>
      <c r="AC18" s="44"/>
      <c r="AD18" s="44"/>
      <c r="AE18" s="176"/>
      <c r="AF18" s="165"/>
      <c r="AG18" s="44"/>
      <c r="AH18" s="44"/>
      <c r="AI18" s="176"/>
      <c r="AJ18" s="165"/>
      <c r="AK18" s="44"/>
      <c r="AL18" s="44"/>
      <c r="AM18" s="176"/>
      <c r="AN18" s="165"/>
      <c r="AO18" s="44"/>
      <c r="AP18" s="44"/>
      <c r="AQ18" s="176"/>
      <c r="AR18" s="165"/>
      <c r="AS18" s="44"/>
      <c r="AT18" s="44"/>
      <c r="AU18" s="176"/>
    </row>
    <row r="19" spans="1:47" ht="21" customHeight="1" x14ac:dyDescent="0.2">
      <c r="A19" s="112" t="s">
        <v>84</v>
      </c>
      <c r="B19" s="141">
        <v>1.4</v>
      </c>
      <c r="C19" s="147">
        <f>B19*10</f>
        <v>14</v>
      </c>
      <c r="D19" s="166"/>
      <c r="E19" s="58"/>
      <c r="F19" s="59"/>
      <c r="G19" s="163" t="e">
        <f>IF(Infos!$C$10="ABS","ABS",(AVERAGE(D19:F19)*$B19))</f>
        <v>#DIV/0!</v>
      </c>
      <c r="H19" s="166"/>
      <c r="I19" s="58"/>
      <c r="J19" s="59"/>
      <c r="K19" s="163" t="e">
        <f>IF(Infos!$C$11="ABS","ABS",(AVERAGE(H19:J19)*$B19))</f>
        <v>#DIV/0!</v>
      </c>
      <c r="L19" s="166"/>
      <c r="M19" s="58"/>
      <c r="N19" s="59"/>
      <c r="O19" s="163" t="e">
        <f>IF(Infos!$C$12="ABS","ABS",(AVERAGE(L19:N19)*$B19))</f>
        <v>#DIV/0!</v>
      </c>
      <c r="P19" s="166"/>
      <c r="Q19" s="58"/>
      <c r="R19" s="59"/>
      <c r="S19" s="163" t="e">
        <f>IF(Infos!$C$13="ABS","ABS",(AVERAGE(P19:R19)*$B19))</f>
        <v>#DIV/0!</v>
      </c>
      <c r="T19" s="166"/>
      <c r="U19" s="58"/>
      <c r="V19" s="59"/>
      <c r="W19" s="163" t="e">
        <f>IF(Infos!$C$14="ABS","ABS",(AVERAGE(T19:V19)*$B19))</f>
        <v>#DIV/0!</v>
      </c>
      <c r="X19" s="166"/>
      <c r="Y19" s="58"/>
      <c r="Z19" s="59"/>
      <c r="AA19" s="163" t="e">
        <f>IF(Infos!$C$15="ABS","ABS",(AVERAGE(X19:Z19)*$B19))</f>
        <v>#DIV/0!</v>
      </c>
      <c r="AB19" s="166"/>
      <c r="AC19" s="58"/>
      <c r="AD19" s="59"/>
      <c r="AE19" s="163" t="e">
        <f>IF(Infos!$C$16="ABS","ABS",(AVERAGE(AB19:AD19)*$B19))</f>
        <v>#DIV/0!</v>
      </c>
      <c r="AF19" s="166"/>
      <c r="AG19" s="58"/>
      <c r="AH19" s="59"/>
      <c r="AI19" s="163" t="e">
        <f>IF(Infos!$C$17="ABS","ABS",(AVERAGE(AF19:AH19)*$B19))</f>
        <v>#DIV/0!</v>
      </c>
      <c r="AJ19" s="166"/>
      <c r="AK19" s="58"/>
      <c r="AL19" s="59"/>
      <c r="AM19" s="163" t="e">
        <f>IF(Infos!$C$18="ABS","ABS",(AVERAGE(AJ19:AL19)*$B19))</f>
        <v>#DIV/0!</v>
      </c>
      <c r="AN19" s="166"/>
      <c r="AO19" s="58"/>
      <c r="AP19" s="59"/>
      <c r="AQ19" s="163" t="e">
        <f>IF(Infos!$C$19="ABS","ABS",(AVERAGE(AN19:AP19)*$B19))</f>
        <v>#DIV/0!</v>
      </c>
      <c r="AR19" s="166"/>
      <c r="AS19" s="58"/>
      <c r="AT19" s="59"/>
      <c r="AU19" s="163" t="e">
        <f>IF(Infos!$C$20="ABS","ABS",(AVERAGE(AR19:AT19)*$B19))</f>
        <v>#DIV/0!</v>
      </c>
    </row>
    <row r="20" spans="1:47" ht="21" customHeight="1" x14ac:dyDescent="0.2">
      <c r="A20" s="112" t="s">
        <v>85</v>
      </c>
      <c r="B20" s="141">
        <v>2.8</v>
      </c>
      <c r="C20" s="147">
        <f t="shared" ref="C20:C21" si="1">B20*10</f>
        <v>28</v>
      </c>
      <c r="D20" s="257"/>
      <c r="E20" s="258"/>
      <c r="F20" s="259"/>
      <c r="G20" s="163" t="e">
        <f>IF(Infos!$C$10="ABS","ABS",(AVERAGE(D20:F20)*$B20))</f>
        <v>#DIV/0!</v>
      </c>
      <c r="H20" s="257"/>
      <c r="I20" s="258"/>
      <c r="J20" s="259"/>
      <c r="K20" s="163" t="e">
        <f>IF(Infos!$C$11="ABS","ABS",(AVERAGE(H20:J20)*$B20))</f>
        <v>#DIV/0!</v>
      </c>
      <c r="L20" s="257"/>
      <c r="M20" s="258"/>
      <c r="N20" s="259"/>
      <c r="O20" s="163" t="e">
        <f>IF(Infos!$C$12="ABS","ABS",(AVERAGE(L20:N20)*$B20))</f>
        <v>#DIV/0!</v>
      </c>
      <c r="P20" s="257"/>
      <c r="Q20" s="258"/>
      <c r="R20" s="259"/>
      <c r="S20" s="163" t="e">
        <f>IF(Infos!$C$13="ABS","ABS",(AVERAGE(P20:R20)*$B20))</f>
        <v>#DIV/0!</v>
      </c>
      <c r="T20" s="257"/>
      <c r="U20" s="258"/>
      <c r="V20" s="259"/>
      <c r="W20" s="163" t="e">
        <f>IF(Infos!$C$14="ABS","ABS",(AVERAGE(T20:V20)*$B20))</f>
        <v>#DIV/0!</v>
      </c>
      <c r="X20" s="257"/>
      <c r="Y20" s="258"/>
      <c r="Z20" s="259"/>
      <c r="AA20" s="163" t="e">
        <f>IF(Infos!$C$15="ABS","ABS",(AVERAGE(X20:Z20)*$B20))</f>
        <v>#DIV/0!</v>
      </c>
      <c r="AB20" s="257"/>
      <c r="AC20" s="258"/>
      <c r="AD20" s="259"/>
      <c r="AE20" s="163" t="e">
        <f>IF(Infos!$C$16="ABS","ABS",(AVERAGE(AB20:AD20)*$B20))</f>
        <v>#DIV/0!</v>
      </c>
      <c r="AF20" s="257"/>
      <c r="AG20" s="258"/>
      <c r="AH20" s="259"/>
      <c r="AI20" s="163" t="e">
        <f>IF(Infos!$C$17="ABS","ABS",(AVERAGE(AF20:AH20)*$B20))</f>
        <v>#DIV/0!</v>
      </c>
      <c r="AJ20" s="257"/>
      <c r="AK20" s="258"/>
      <c r="AL20" s="259"/>
      <c r="AM20" s="163" t="e">
        <f>IF(Infos!$C$18="ABS","ABS",(AVERAGE(AJ20:AL20)*$B20))</f>
        <v>#DIV/0!</v>
      </c>
      <c r="AN20" s="257"/>
      <c r="AO20" s="258"/>
      <c r="AP20" s="259"/>
      <c r="AQ20" s="163" t="e">
        <f>IF(Infos!$C$19="ABS","ABS",(AVERAGE(AN20:AP20)*$B20))</f>
        <v>#DIV/0!</v>
      </c>
      <c r="AR20" s="257"/>
      <c r="AS20" s="258"/>
      <c r="AT20" s="259"/>
      <c r="AU20" s="163" t="e">
        <f>IF(Infos!$C$20="ABS","ABS",(AVERAGE(AR20:AT20)*$B20))</f>
        <v>#DIV/0!</v>
      </c>
    </row>
    <row r="21" spans="1:47" ht="21" customHeight="1" x14ac:dyDescent="0.2">
      <c r="A21" s="112" t="s">
        <v>86</v>
      </c>
      <c r="B21" s="141">
        <v>2.8</v>
      </c>
      <c r="C21" s="147">
        <f t="shared" si="1"/>
        <v>28</v>
      </c>
      <c r="D21" s="257"/>
      <c r="E21" s="258"/>
      <c r="F21" s="259"/>
      <c r="G21" s="163" t="e">
        <f>IF(Infos!$C$10="ABS","ABS",(AVERAGE(D21:F21)*$B21))</f>
        <v>#DIV/0!</v>
      </c>
      <c r="H21" s="257"/>
      <c r="I21" s="258"/>
      <c r="J21" s="259"/>
      <c r="K21" s="163" t="e">
        <f>IF(Infos!$C$11="ABS","ABS",(AVERAGE(H21:J21)*$B21))</f>
        <v>#DIV/0!</v>
      </c>
      <c r="L21" s="257"/>
      <c r="M21" s="258"/>
      <c r="N21" s="259"/>
      <c r="O21" s="163" t="e">
        <f>IF(Infos!$C$12="ABS","ABS",(AVERAGE(L21:N21)*$B21))</f>
        <v>#DIV/0!</v>
      </c>
      <c r="P21" s="257"/>
      <c r="Q21" s="258"/>
      <c r="R21" s="259"/>
      <c r="S21" s="163" t="e">
        <f>IF(Infos!$C$13="ABS","ABS",(AVERAGE(P21:R21)*$B21))</f>
        <v>#DIV/0!</v>
      </c>
      <c r="T21" s="257"/>
      <c r="U21" s="258"/>
      <c r="V21" s="259"/>
      <c r="W21" s="163" t="e">
        <f>IF(Infos!$C$14="ABS","ABS",(AVERAGE(T21:V21)*$B21))</f>
        <v>#DIV/0!</v>
      </c>
      <c r="X21" s="257"/>
      <c r="Y21" s="258"/>
      <c r="Z21" s="259"/>
      <c r="AA21" s="163" t="e">
        <f>IF(Infos!$C$15="ABS","ABS",(AVERAGE(X21:Z21)*$B21))</f>
        <v>#DIV/0!</v>
      </c>
      <c r="AB21" s="257"/>
      <c r="AC21" s="258"/>
      <c r="AD21" s="259"/>
      <c r="AE21" s="163" t="e">
        <f>IF(Infos!$C$16="ABS","ABS",(AVERAGE(AB21:AD21)*$B21))</f>
        <v>#DIV/0!</v>
      </c>
      <c r="AF21" s="257"/>
      <c r="AG21" s="258"/>
      <c r="AH21" s="259"/>
      <c r="AI21" s="163" t="e">
        <f>IF(Infos!$C$17="ABS","ABS",(AVERAGE(AF21:AH21)*$B21))</f>
        <v>#DIV/0!</v>
      </c>
      <c r="AJ21" s="257"/>
      <c r="AK21" s="258"/>
      <c r="AL21" s="259"/>
      <c r="AM21" s="163" t="e">
        <f>IF(Infos!$C$18="ABS","ABS",(AVERAGE(AJ21:AL21)*$B21))</f>
        <v>#DIV/0!</v>
      </c>
      <c r="AN21" s="257"/>
      <c r="AO21" s="258"/>
      <c r="AP21" s="259"/>
      <c r="AQ21" s="163" t="e">
        <f>IF(Infos!$C$19="ABS","ABS",(AVERAGE(AN21:AP21)*$B21))</f>
        <v>#DIV/0!</v>
      </c>
      <c r="AR21" s="257"/>
      <c r="AS21" s="258"/>
      <c r="AT21" s="259"/>
      <c r="AU21" s="163" t="e">
        <f>IF(Infos!$C$20="ABS","ABS",(AVERAGE(AR21:AT21)*$B21))</f>
        <v>#DIV/0!</v>
      </c>
    </row>
    <row r="22" spans="1:47" ht="21" customHeight="1" x14ac:dyDescent="0.2">
      <c r="A22" s="112" t="s">
        <v>87</v>
      </c>
      <c r="B22" s="141">
        <v>1.4</v>
      </c>
      <c r="C22" s="147">
        <f>B22*10</f>
        <v>14</v>
      </c>
      <c r="D22" s="257"/>
      <c r="E22" s="258"/>
      <c r="F22" s="259"/>
      <c r="G22" s="163" t="e">
        <f>IF(Infos!$C$10="ABS","ABS",(AVERAGE(D22:F22)*$B22))</f>
        <v>#DIV/0!</v>
      </c>
      <c r="H22" s="257"/>
      <c r="I22" s="258"/>
      <c r="J22" s="259"/>
      <c r="K22" s="163" t="e">
        <f>IF(Infos!$C$11="ABS","ABS",(AVERAGE(H22:J22)*$B22))</f>
        <v>#DIV/0!</v>
      </c>
      <c r="L22" s="257"/>
      <c r="M22" s="258"/>
      <c r="N22" s="259"/>
      <c r="O22" s="163" t="e">
        <f>IF(Infos!$C$12="ABS","ABS",(AVERAGE(L22:N22)*$B22))</f>
        <v>#DIV/0!</v>
      </c>
      <c r="P22" s="257"/>
      <c r="Q22" s="258"/>
      <c r="R22" s="259"/>
      <c r="S22" s="163" t="e">
        <f>IF(Infos!$C$13="ABS","ABS",(AVERAGE(P22:R22)*$B22))</f>
        <v>#DIV/0!</v>
      </c>
      <c r="T22" s="257"/>
      <c r="U22" s="258"/>
      <c r="V22" s="259"/>
      <c r="W22" s="163" t="e">
        <f>IF(Infos!$C$14="ABS","ABS",(AVERAGE(T22:V22)*$B22))</f>
        <v>#DIV/0!</v>
      </c>
      <c r="X22" s="257"/>
      <c r="Y22" s="258"/>
      <c r="Z22" s="259"/>
      <c r="AA22" s="163" t="e">
        <f>IF(Infos!$C$15="ABS","ABS",(AVERAGE(X22:Z22)*$B22))</f>
        <v>#DIV/0!</v>
      </c>
      <c r="AB22" s="257"/>
      <c r="AC22" s="258"/>
      <c r="AD22" s="259"/>
      <c r="AE22" s="163" t="e">
        <f>IF(Infos!$C$16="ABS","ABS",(AVERAGE(AB22:AD22)*$B22))</f>
        <v>#DIV/0!</v>
      </c>
      <c r="AF22" s="257"/>
      <c r="AG22" s="258"/>
      <c r="AH22" s="259"/>
      <c r="AI22" s="163" t="e">
        <f>IF(Infos!$C$17="ABS","ABS",(AVERAGE(AF22:AH22)*$B22))</f>
        <v>#DIV/0!</v>
      </c>
      <c r="AJ22" s="257"/>
      <c r="AK22" s="258"/>
      <c r="AL22" s="259"/>
      <c r="AM22" s="163" t="e">
        <f>IF(Infos!$C$18="ABS","ABS",(AVERAGE(AJ22:AL22)*$B22))</f>
        <v>#DIV/0!</v>
      </c>
      <c r="AN22" s="257"/>
      <c r="AO22" s="258"/>
      <c r="AP22" s="259"/>
      <c r="AQ22" s="163" t="e">
        <f>IF(Infos!$C$19="ABS","ABS",(AVERAGE(AN22:AP22)*$B22))</f>
        <v>#DIV/0!</v>
      </c>
      <c r="AR22" s="257"/>
      <c r="AS22" s="258"/>
      <c r="AT22" s="259"/>
      <c r="AU22" s="163" t="e">
        <f>IF(Infos!$C$20="ABS","ABS",(AVERAGE(AR22:AT22)*$B22))</f>
        <v>#DIV/0!</v>
      </c>
    </row>
    <row r="23" spans="1:47" s="57" customFormat="1" ht="15" customHeight="1" x14ac:dyDescent="0.2">
      <c r="A23" s="146" t="s">
        <v>112</v>
      </c>
      <c r="B23" s="55">
        <f>SUM(B19:B22)</f>
        <v>8.3999999999999986</v>
      </c>
      <c r="C23" s="162">
        <f>SUM(C19:C22)</f>
        <v>84</v>
      </c>
      <c r="D23" s="164"/>
      <c r="E23" s="56"/>
      <c r="F23" s="56"/>
      <c r="G23" s="167" t="e">
        <f>IF(Infos!$C$10="ABS","ABS",SUM(G19:G22))</f>
        <v>#DIV/0!</v>
      </c>
      <c r="H23" s="164"/>
      <c r="I23" s="56"/>
      <c r="J23" s="56"/>
      <c r="K23" s="167" t="e">
        <f>IF(Infos!$C$11="ABS","ABS",SUM(K19:K22))</f>
        <v>#DIV/0!</v>
      </c>
      <c r="L23" s="164"/>
      <c r="M23" s="56"/>
      <c r="N23" s="56"/>
      <c r="O23" s="167" t="e">
        <f>IF(Infos!$C$12="ABS","ABS",SUM(O19:O22))</f>
        <v>#DIV/0!</v>
      </c>
      <c r="P23" s="164"/>
      <c r="Q23" s="56"/>
      <c r="R23" s="56"/>
      <c r="S23" s="167" t="e">
        <f>IF(Infos!$C$13="ABS","ABS",SUM(S19:S22))</f>
        <v>#DIV/0!</v>
      </c>
      <c r="T23" s="164"/>
      <c r="U23" s="56"/>
      <c r="V23" s="56"/>
      <c r="W23" s="167" t="e">
        <f>IF(Infos!$C$14="ABS","ABS",SUM(W19:W22))</f>
        <v>#DIV/0!</v>
      </c>
      <c r="X23" s="169"/>
      <c r="Y23" s="60"/>
      <c r="Z23" s="61"/>
      <c r="AA23" s="167" t="e">
        <f>IF(Infos!$C$15="ABS","ABS",SUM(AA19:AA22))</f>
        <v>#DIV/0!</v>
      </c>
      <c r="AB23" s="164"/>
      <c r="AC23" s="56"/>
      <c r="AD23" s="56"/>
      <c r="AE23" s="167" t="e">
        <f>IF(Infos!$C$16="ABS","ABS",SUM(AE19:AE22))</f>
        <v>#DIV/0!</v>
      </c>
      <c r="AF23" s="164"/>
      <c r="AG23" s="56"/>
      <c r="AH23" s="56"/>
      <c r="AI23" s="167" t="e">
        <f>IF(Infos!$C$17="ABS","ABS",SUM(AI19:AI22))</f>
        <v>#DIV/0!</v>
      </c>
      <c r="AJ23" s="164"/>
      <c r="AK23" s="56"/>
      <c r="AL23" s="56"/>
      <c r="AM23" s="167" t="e">
        <f>IF(Infos!$C$18="ABS","ABS",SUM(AM19:AM22))</f>
        <v>#DIV/0!</v>
      </c>
      <c r="AN23" s="164"/>
      <c r="AO23" s="56"/>
      <c r="AP23" s="56"/>
      <c r="AQ23" s="167" t="e">
        <f>IF(Infos!$C$19="ABS","ABS",SUM(AQ19:AQ22))</f>
        <v>#DIV/0!</v>
      </c>
      <c r="AR23" s="164"/>
      <c r="AS23" s="56"/>
      <c r="AT23" s="56"/>
      <c r="AU23" s="167" t="e">
        <f>IF(Infos!$C$20="ABS","ABS",SUM(AU19:AU22))</f>
        <v>#DIV/0!</v>
      </c>
    </row>
    <row r="24" spans="1:47" x14ac:dyDescent="0.2">
      <c r="A24" s="45"/>
    </row>
    <row r="25" spans="1:47" x14ac:dyDescent="0.2">
      <c r="B25" s="53"/>
      <c r="C25" s="53"/>
    </row>
    <row r="26" spans="1:47" ht="14.1" customHeight="1" x14ac:dyDescent="0.2"/>
    <row r="27" spans="1:47" ht="14.1" customHeight="1" x14ac:dyDescent="0.2"/>
    <row r="28" spans="1:47" ht="14.1" customHeight="1" x14ac:dyDescent="0.2"/>
    <row r="29" spans="1:47" ht="14.1" customHeight="1" x14ac:dyDescent="0.2"/>
  </sheetData>
  <sheetProtection algorithmName="SHA-512" hashValue="iatdPLzCxpyMLjuyPg9jTVlfvkuboK8+U6WIvW4Lq5ji/6TjXUsOwSfdSmID7C8v0YpcNBs2SCBzYMTEWoe58g==" saltValue="VJcvcG2ysrjMxAlkghMAIQ==" spinCount="100000" sheet="1" objects="1" scenarios="1" formatColumns="0" formatRows="0" selectLockedCells="1"/>
  <mergeCells count="57">
    <mergeCell ref="AR5:AU5"/>
    <mergeCell ref="AR20:AT20"/>
    <mergeCell ref="AR21:AT21"/>
    <mergeCell ref="AR22:AT22"/>
    <mergeCell ref="D6:G6"/>
    <mergeCell ref="H6:K6"/>
    <mergeCell ref="L6:O6"/>
    <mergeCell ref="P6:S6"/>
    <mergeCell ref="T6:W6"/>
    <mergeCell ref="X6:AA6"/>
    <mergeCell ref="AB6:AE6"/>
    <mergeCell ref="AF6:AI6"/>
    <mergeCell ref="AJ6:AM6"/>
    <mergeCell ref="AN6:AQ6"/>
    <mergeCell ref="AR6:AU6"/>
    <mergeCell ref="AJ5:AM5"/>
    <mergeCell ref="AJ20:AL20"/>
    <mergeCell ref="AJ21:AL21"/>
    <mergeCell ref="AJ22:AL22"/>
    <mergeCell ref="AN5:AQ5"/>
    <mergeCell ref="AN20:AP20"/>
    <mergeCell ref="AN21:AP21"/>
    <mergeCell ref="AN22:AP22"/>
    <mergeCell ref="B18:C18"/>
    <mergeCell ref="B6:C6"/>
    <mergeCell ref="D5:G5"/>
    <mergeCell ref="H5:K5"/>
    <mergeCell ref="AF5:AI5"/>
    <mergeCell ref="L5:O5"/>
    <mergeCell ref="P5:S5"/>
    <mergeCell ref="T5:W5"/>
    <mergeCell ref="X5:AA5"/>
    <mergeCell ref="AB5:AE5"/>
    <mergeCell ref="D20:F20"/>
    <mergeCell ref="D21:F21"/>
    <mergeCell ref="D22:F22"/>
    <mergeCell ref="H20:J20"/>
    <mergeCell ref="H21:J21"/>
    <mergeCell ref="H22:J22"/>
    <mergeCell ref="L20:N20"/>
    <mergeCell ref="L21:N21"/>
    <mergeCell ref="L22:N22"/>
    <mergeCell ref="P20:R20"/>
    <mergeCell ref="P21:R21"/>
    <mergeCell ref="P22:R22"/>
    <mergeCell ref="T20:V20"/>
    <mergeCell ref="T21:V21"/>
    <mergeCell ref="T22:V22"/>
    <mergeCell ref="X20:Z20"/>
    <mergeCell ref="X21:Z21"/>
    <mergeCell ref="X22:Z22"/>
    <mergeCell ref="AB20:AD20"/>
    <mergeCell ref="AB21:AD21"/>
    <mergeCell ref="AB22:AD22"/>
    <mergeCell ref="AF20:AH20"/>
    <mergeCell ref="AF21:AH21"/>
    <mergeCell ref="AF22:AH22"/>
  </mergeCells>
  <conditionalFormatting sqref="A8 B7:B16 B19:B22 A20:A23">
    <cfRule type="cellIs" dxfId="28" priority="224" operator="equal">
      <formula>0</formula>
    </cfRule>
  </conditionalFormatting>
  <conditionalFormatting sqref="A13:A14">
    <cfRule type="cellIs" dxfId="27" priority="220" operator="equal">
      <formula>0</formula>
    </cfRule>
  </conditionalFormatting>
  <conditionalFormatting sqref="A19">
    <cfRule type="cellIs" dxfId="26" priority="219" operator="equal">
      <formula>0</formula>
    </cfRule>
  </conditionalFormatting>
  <conditionalFormatting sqref="G7:G16">
    <cfRule type="containsErrors" dxfId="25" priority="211">
      <formula>ISERROR(G7)</formula>
    </cfRule>
  </conditionalFormatting>
  <conditionalFormatting sqref="G19:G22">
    <cfRule type="containsErrors" dxfId="24" priority="46">
      <formula>ISERROR(G19)</formula>
    </cfRule>
  </conditionalFormatting>
  <conditionalFormatting sqref="K7:K16">
    <cfRule type="containsErrors" dxfId="23" priority="20">
      <formula>ISERROR(K7)</formula>
    </cfRule>
  </conditionalFormatting>
  <conditionalFormatting sqref="K19:K22">
    <cfRule type="containsErrors" dxfId="22" priority="19">
      <formula>ISERROR(K19)</formula>
    </cfRule>
  </conditionalFormatting>
  <conditionalFormatting sqref="O7:O16">
    <cfRule type="containsErrors" dxfId="21" priority="17">
      <formula>ISERROR(O7)</formula>
    </cfRule>
  </conditionalFormatting>
  <conditionalFormatting sqref="O19:O22">
    <cfRule type="containsErrors" dxfId="20" priority="16">
      <formula>ISERROR(O19)</formula>
    </cfRule>
  </conditionalFormatting>
  <conditionalFormatting sqref="S7:S16">
    <cfRule type="containsErrors" dxfId="19" priority="14">
      <formula>ISERROR(S7)</formula>
    </cfRule>
  </conditionalFormatting>
  <conditionalFormatting sqref="S19:S22">
    <cfRule type="containsErrors" dxfId="18" priority="13">
      <formula>ISERROR(S19)</formula>
    </cfRule>
  </conditionalFormatting>
  <conditionalFormatting sqref="W7:W16">
    <cfRule type="containsErrors" dxfId="17" priority="11">
      <formula>ISERROR(W7)</formula>
    </cfRule>
  </conditionalFormatting>
  <conditionalFormatting sqref="W19:W22">
    <cfRule type="containsErrors" dxfId="16" priority="10">
      <formula>ISERROR(W19)</formula>
    </cfRule>
  </conditionalFormatting>
  <conditionalFormatting sqref="AA7:AA16">
    <cfRule type="containsErrors" dxfId="15" priority="8">
      <formula>ISERROR(AA7)</formula>
    </cfRule>
  </conditionalFormatting>
  <conditionalFormatting sqref="AA19:AA22">
    <cfRule type="containsErrors" dxfId="14" priority="7">
      <formula>ISERROR(AA19)</formula>
    </cfRule>
  </conditionalFormatting>
  <conditionalFormatting sqref="AE7:AE16">
    <cfRule type="containsErrors" dxfId="13" priority="5">
      <formula>ISERROR(AE7)</formula>
    </cfRule>
  </conditionalFormatting>
  <conditionalFormatting sqref="AE19:AE22">
    <cfRule type="containsErrors" dxfId="12" priority="4">
      <formula>ISERROR(AE19)</formula>
    </cfRule>
  </conditionalFormatting>
  <conditionalFormatting sqref="AI7:AI16 AM7:AM16 AQ7:AQ16 AU7:AU16">
    <cfRule type="containsErrors" dxfId="11" priority="2">
      <formula>ISERROR(AI7)</formula>
    </cfRule>
  </conditionalFormatting>
  <conditionalFormatting sqref="AI19:AI22 AM19:AM22 AQ19:AQ22 AU19:AU22">
    <cfRule type="containsErrors" dxfId="10" priority="1">
      <formula>ISERROR(AI19)</formula>
    </cfRule>
  </conditionalFormatting>
  <dataValidations count="4">
    <dataValidation type="whole" allowBlank="1" showInputMessage="1" showErrorMessage="1" sqref="D19:D22 E19:F19 AG19:AH19 I19:J19 M19:N19 Q19:R19 U19:V19 Y19:Z19 AC19:AD19 H19:H22 L19:L22 P19:P22 T19:T22 X19:X22 AB19:AB22 AF19:AF22 D7:F16 H7:J16 L7:N16 P7:R16 T7:V16 X7:Z16 AB7:AD16 AF7:AH16 AK19:AL19 AJ19:AJ22 AJ7:AL16 AO19:AP19 AN19:AN22 AN7:AP16 AS19:AT19 AR19:AR22 AR7:AT16">
      <formula1>0</formula1>
      <formula2>10</formula2>
    </dataValidation>
    <dataValidation type="whole" allowBlank="1" showInputMessage="1" showErrorMessage="1" sqref="T15:V16 H8:J8 L8:N8 P8:R8 T8:V8 X8:Z8 AB8:AD8 AF8:AH8 X15:Z16 AB15:AD16 H11:J12 L11:N12 P11:R12 T11:V12 X11:Z12 AB11:AD12 AF11:AH12 AF15:AH16 H15:J16 L15:N16 P15:R16 AJ8:AL8 AJ11:AL12 AJ15:AL16 AN8:AP8 AN11:AP12 AN15:AP16 AR8:AT8 AR11:AT12 AR15:AT16">
      <formula1>0</formula1>
      <formula2>14</formula2>
    </dataValidation>
    <dataValidation type="whole" allowBlank="1" showInputMessage="1" showErrorMessage="1" sqref="AB13:AD14 H9:J9 L9:N9 P9:R9 T9:V9 X9:Z9 AB9:AD9 AF9:AH9 AF13:AH14 H13:J14 L13:N14 P13:R14 T13:V14 X13:Z14 AJ9:AL9 AJ13:AL14 AN9:AP9 AN13:AP14 AR9:AT9 AR13:AT14">
      <formula1>0</formula1>
      <formula2>28</formula2>
    </dataValidation>
    <dataValidation type="whole" allowBlank="1" showInputMessage="1" showErrorMessage="1" sqref="AF10:AH10 H10:J10 L10:N10 P10:R10 T10:V10 X10:Z10 AB10:AD10 AJ10:AL10 AN10:AP10 AR10:AT10">
      <formula1>0</formula1>
      <formula2>21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N37"/>
  <sheetViews>
    <sheetView showGridLines="0" workbookViewId="0">
      <selection activeCell="N11" sqref="N11"/>
    </sheetView>
  </sheetViews>
  <sheetFormatPr baseColWidth="10" defaultColWidth="11.42578125" defaultRowHeight="12.75" x14ac:dyDescent="0.2"/>
  <cols>
    <col min="1" max="1" width="48" style="35" customWidth="1"/>
    <col min="2" max="2" width="7.5703125" style="52" customWidth="1"/>
    <col min="3" max="3" width="8.5703125" style="52" customWidth="1"/>
    <col min="4" max="4" width="7.42578125" style="35" customWidth="1"/>
    <col min="5" max="5" width="7.7109375" style="35" customWidth="1"/>
    <col min="6" max="7" width="8.42578125" style="35" customWidth="1"/>
    <col min="8" max="8" width="7.7109375" style="35" customWidth="1"/>
    <col min="9" max="14" width="8.5703125" style="35" customWidth="1"/>
    <col min="15" max="16384" width="11.42578125" style="35"/>
  </cols>
  <sheetData>
    <row r="1" spans="1:14" ht="20.100000000000001" customHeight="1" x14ac:dyDescent="0.2">
      <c r="A1" s="34" t="str">
        <f>Infos!B5</f>
        <v>CAP  CHOCOLATIER</v>
      </c>
      <c r="B1" s="48"/>
      <c r="C1" s="48"/>
      <c r="H1" s="36"/>
    </row>
    <row r="2" spans="1:14" s="36" customFormat="1" ht="20.100000000000001" customHeight="1" x14ac:dyDescent="0.2">
      <c r="A2" s="37" t="s">
        <v>1</v>
      </c>
      <c r="B2" s="49"/>
      <c r="C2" s="50">
        <f>Infos!F3</f>
        <v>0</v>
      </c>
    </row>
    <row r="3" spans="1:14" s="36" customFormat="1" ht="20.100000000000001" customHeight="1" x14ac:dyDescent="0.2">
      <c r="A3" s="37" t="s">
        <v>66</v>
      </c>
      <c r="B3" s="51"/>
      <c r="C3" s="50">
        <f>Infos!J3</f>
        <v>0</v>
      </c>
    </row>
    <row r="4" spans="1:14" ht="20.100000000000001" customHeight="1" x14ac:dyDescent="0.2">
      <c r="A4" s="37" t="s">
        <v>6</v>
      </c>
      <c r="B4" s="48"/>
      <c r="C4" s="83">
        <f>Infos!B7</f>
        <v>0</v>
      </c>
      <c r="D4" s="39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8" customHeight="1" x14ac:dyDescent="0.2">
      <c r="A5" s="268" t="s">
        <v>29</v>
      </c>
      <c r="B5" s="270" t="s">
        <v>95</v>
      </c>
      <c r="C5" s="272" t="s">
        <v>90</v>
      </c>
      <c r="D5" s="64" t="s">
        <v>91</v>
      </c>
      <c r="E5" s="42" t="s">
        <v>91</v>
      </c>
      <c r="F5" s="42" t="s">
        <v>91</v>
      </c>
      <c r="G5" s="42" t="s">
        <v>91</v>
      </c>
      <c r="H5" s="42" t="s">
        <v>91</v>
      </c>
      <c r="I5" s="43" t="s">
        <v>91</v>
      </c>
      <c r="J5" s="43" t="s">
        <v>91</v>
      </c>
      <c r="K5" s="43" t="s">
        <v>91</v>
      </c>
      <c r="L5" s="43" t="s">
        <v>91</v>
      </c>
      <c r="M5" s="43" t="s">
        <v>91</v>
      </c>
      <c r="N5" s="43" t="s">
        <v>91</v>
      </c>
    </row>
    <row r="6" spans="1:14" ht="20.100000000000001" customHeight="1" x14ac:dyDescent="0.2">
      <c r="A6" s="269"/>
      <c r="B6" s="271"/>
      <c r="C6" s="273"/>
      <c r="D6" s="77" t="str">
        <f>"N° "  &amp;Infos!$B10</f>
        <v xml:space="preserve">N° </v>
      </c>
      <c r="E6" s="67" t="str">
        <f>"N° "  &amp;Infos!$B11</f>
        <v xml:space="preserve">N° </v>
      </c>
      <c r="F6" s="67" t="str">
        <f>"N° "  &amp;Infos!$B12</f>
        <v xml:space="preserve">N° </v>
      </c>
      <c r="G6" s="67" t="str">
        <f>"N° "  &amp;Infos!$B13</f>
        <v xml:space="preserve">N° </v>
      </c>
      <c r="H6" s="67" t="str">
        <f>"N° "  &amp;Infos!$B14</f>
        <v xml:space="preserve">N° </v>
      </c>
      <c r="I6" s="67" t="str">
        <f>"N° "  &amp;Infos!$B15</f>
        <v xml:space="preserve">N° </v>
      </c>
      <c r="J6" s="67" t="str">
        <f>"N° "  &amp;Infos!$B16</f>
        <v xml:space="preserve">N° </v>
      </c>
      <c r="K6" s="67" t="str">
        <f>"N° "  &amp;Infos!$B17</f>
        <v xml:space="preserve">N° </v>
      </c>
      <c r="L6" s="67" t="str">
        <f>"N° "  &amp;Infos!$B18</f>
        <v xml:space="preserve">N° </v>
      </c>
      <c r="M6" s="67" t="str">
        <f>"N° "  &amp;Infos!$B19</f>
        <v xml:space="preserve">N° </v>
      </c>
      <c r="N6" s="67" t="str">
        <f>"N° "  &amp;Infos!$B20</f>
        <v xml:space="preserve">N° </v>
      </c>
    </row>
    <row r="7" spans="1:14" ht="20.100000000000001" customHeight="1" x14ac:dyDescent="0.2">
      <c r="A7" s="74" t="s">
        <v>93</v>
      </c>
      <c r="B7" s="75"/>
      <c r="C7" s="82"/>
      <c r="D7" s="201"/>
      <c r="E7" s="76"/>
      <c r="F7" s="76"/>
      <c r="G7" s="76"/>
      <c r="H7" s="76"/>
      <c r="I7" s="76"/>
      <c r="J7" s="76"/>
      <c r="K7" s="76"/>
      <c r="L7" s="76"/>
      <c r="M7" s="76"/>
      <c r="N7" s="77"/>
    </row>
    <row r="8" spans="1:14" ht="23.25" customHeight="1" x14ac:dyDescent="0.2">
      <c r="A8" s="112" t="s">
        <v>92</v>
      </c>
      <c r="B8" s="141">
        <v>1.4</v>
      </c>
      <c r="C8" s="142">
        <f>B8*10</f>
        <v>14</v>
      </c>
      <c r="D8" s="283" t="s">
        <v>108</v>
      </c>
      <c r="E8" s="284"/>
      <c r="F8" s="284"/>
      <c r="G8" s="284"/>
      <c r="H8" s="284"/>
      <c r="I8" s="284"/>
      <c r="J8" s="284"/>
      <c r="K8" s="284"/>
      <c r="L8" s="284"/>
      <c r="M8" s="284"/>
      <c r="N8" s="285"/>
    </row>
    <row r="9" spans="1:14" s="57" customFormat="1" ht="15" customHeight="1" x14ac:dyDescent="0.2">
      <c r="A9" s="54" t="s">
        <v>114</v>
      </c>
      <c r="B9" s="158">
        <v>1.4</v>
      </c>
      <c r="C9" s="159">
        <f>B9*10</f>
        <v>14</v>
      </c>
      <c r="D9" s="280"/>
      <c r="E9" s="281"/>
      <c r="F9" s="281"/>
      <c r="G9" s="281"/>
      <c r="H9" s="281"/>
      <c r="I9" s="281"/>
      <c r="J9" s="281"/>
      <c r="K9" s="281"/>
      <c r="L9" s="281"/>
      <c r="M9" s="281"/>
      <c r="N9" s="282"/>
    </row>
    <row r="10" spans="1:14" ht="25.15" customHeight="1" x14ac:dyDescent="0.2">
      <c r="A10" s="70" t="s">
        <v>94</v>
      </c>
      <c r="B10" s="286"/>
      <c r="C10" s="287"/>
      <c r="D10" s="202"/>
      <c r="E10" s="71"/>
      <c r="F10" s="71"/>
      <c r="G10" s="71"/>
      <c r="H10" s="71"/>
      <c r="I10" s="71"/>
      <c r="J10" s="71"/>
      <c r="K10" s="71"/>
      <c r="L10" s="71"/>
      <c r="M10" s="71"/>
      <c r="N10" s="72"/>
    </row>
    <row r="11" spans="1:14" ht="23.25" customHeight="1" x14ac:dyDescent="0.2">
      <c r="A11" s="143" t="s">
        <v>74</v>
      </c>
      <c r="B11" s="144">
        <v>0.7</v>
      </c>
      <c r="C11" s="145">
        <f>B11*10</f>
        <v>7</v>
      </c>
      <c r="D11" s="80" t="e">
        <f>'Saisie note'!$G7</f>
        <v>#DIV/0!</v>
      </c>
      <c r="E11" s="73" t="e">
        <f>'Saisie note'!$K7</f>
        <v>#DIV/0!</v>
      </c>
      <c r="F11" s="73" t="e">
        <f>'Saisie note'!$O7</f>
        <v>#DIV/0!</v>
      </c>
      <c r="G11" s="73" t="e">
        <f>'Saisie note'!$S7</f>
        <v>#DIV/0!</v>
      </c>
      <c r="H11" s="73" t="e">
        <f>'Saisie note'!$W7</f>
        <v>#DIV/0!</v>
      </c>
      <c r="I11" s="73" t="e">
        <f>'Saisie note'!$AA7</f>
        <v>#DIV/0!</v>
      </c>
      <c r="J11" s="73" t="e">
        <f>'Saisie note'!$AE7</f>
        <v>#DIV/0!</v>
      </c>
      <c r="K11" s="73" t="e">
        <f>'Saisie note'!$AI7</f>
        <v>#DIV/0!</v>
      </c>
      <c r="L11" s="73" t="e">
        <f>'Saisie note'!$AM7</f>
        <v>#DIV/0!</v>
      </c>
      <c r="M11" s="73" t="e">
        <f>'Saisie note'!$AQ7</f>
        <v>#DIV/0!</v>
      </c>
      <c r="N11" s="73" t="e">
        <f>'Saisie note'!$AU7</f>
        <v>#DIV/0!</v>
      </c>
    </row>
    <row r="12" spans="1:14" ht="23.25" customHeight="1" x14ac:dyDescent="0.2">
      <c r="A12" s="112" t="s">
        <v>75</v>
      </c>
      <c r="B12" s="141">
        <v>1.4</v>
      </c>
      <c r="C12" s="142">
        <f>B12*10</f>
        <v>14</v>
      </c>
      <c r="D12" s="78" t="e">
        <f>'Saisie note'!$G8</f>
        <v>#DIV/0!</v>
      </c>
      <c r="E12" s="65" t="e">
        <f>'Saisie note'!$K8</f>
        <v>#DIV/0!</v>
      </c>
      <c r="F12" s="65" t="e">
        <f>'Saisie note'!$O8</f>
        <v>#DIV/0!</v>
      </c>
      <c r="G12" s="65" t="e">
        <f>'Saisie note'!$S8</f>
        <v>#DIV/0!</v>
      </c>
      <c r="H12" s="65" t="e">
        <f>'Saisie note'!$W8</f>
        <v>#DIV/0!</v>
      </c>
      <c r="I12" s="65" t="e">
        <f>'Saisie note'!$AA8</f>
        <v>#DIV/0!</v>
      </c>
      <c r="J12" s="65" t="e">
        <f>'Saisie note'!$AE8</f>
        <v>#DIV/0!</v>
      </c>
      <c r="K12" s="65" t="e">
        <f>'Saisie note'!$AI8</f>
        <v>#DIV/0!</v>
      </c>
      <c r="L12" s="73" t="e">
        <f>'Saisie note'!$AM8</f>
        <v>#DIV/0!</v>
      </c>
      <c r="M12" s="73" t="e">
        <f>'Saisie note'!$AQ8</f>
        <v>#DIV/0!</v>
      </c>
      <c r="N12" s="73" t="e">
        <f>'Saisie note'!$AU8</f>
        <v>#DIV/0!</v>
      </c>
    </row>
    <row r="13" spans="1:14" ht="23.25" customHeight="1" x14ac:dyDescent="0.2">
      <c r="A13" s="112" t="s">
        <v>76</v>
      </c>
      <c r="B13" s="141">
        <v>2.8</v>
      </c>
      <c r="C13" s="142">
        <f t="shared" ref="C13:C20" si="0">B13*10</f>
        <v>28</v>
      </c>
      <c r="D13" s="78" t="e">
        <f>'Saisie note'!$G9</f>
        <v>#DIV/0!</v>
      </c>
      <c r="E13" s="65" t="e">
        <f>'Saisie note'!$K9</f>
        <v>#DIV/0!</v>
      </c>
      <c r="F13" s="65" t="e">
        <f>'Saisie note'!$O9</f>
        <v>#DIV/0!</v>
      </c>
      <c r="G13" s="65" t="e">
        <f>'Saisie note'!$S9</f>
        <v>#DIV/0!</v>
      </c>
      <c r="H13" s="65" t="e">
        <f>'Saisie note'!$W9</f>
        <v>#DIV/0!</v>
      </c>
      <c r="I13" s="65" t="e">
        <f>'Saisie note'!$AA9</f>
        <v>#DIV/0!</v>
      </c>
      <c r="J13" s="65" t="e">
        <f>'Saisie note'!$AE9</f>
        <v>#DIV/0!</v>
      </c>
      <c r="K13" s="65" t="e">
        <f>'Saisie note'!$AI9</f>
        <v>#DIV/0!</v>
      </c>
      <c r="L13" s="73" t="e">
        <f>'Saisie note'!$AM9</f>
        <v>#DIV/0!</v>
      </c>
      <c r="M13" s="73" t="e">
        <f>'Saisie note'!$AQ9</f>
        <v>#DIV/0!</v>
      </c>
      <c r="N13" s="73" t="e">
        <f>'Saisie note'!$AU9</f>
        <v>#DIV/0!</v>
      </c>
    </row>
    <row r="14" spans="1:14" ht="23.25" customHeight="1" x14ac:dyDescent="0.2">
      <c r="A14" s="112" t="s">
        <v>77</v>
      </c>
      <c r="B14" s="141">
        <v>2.1</v>
      </c>
      <c r="C14" s="142">
        <f t="shared" si="0"/>
        <v>21</v>
      </c>
      <c r="D14" s="78" t="e">
        <f>'Saisie note'!$G10</f>
        <v>#DIV/0!</v>
      </c>
      <c r="E14" s="65" t="e">
        <f>'Saisie note'!$K10</f>
        <v>#DIV/0!</v>
      </c>
      <c r="F14" s="65" t="e">
        <f>'Saisie note'!$O10</f>
        <v>#DIV/0!</v>
      </c>
      <c r="G14" s="65" t="e">
        <f>'Saisie note'!$S10</f>
        <v>#DIV/0!</v>
      </c>
      <c r="H14" s="65" t="e">
        <f>'Saisie note'!$W10</f>
        <v>#DIV/0!</v>
      </c>
      <c r="I14" s="65" t="e">
        <f>'Saisie note'!$AA10</f>
        <v>#DIV/0!</v>
      </c>
      <c r="J14" s="65" t="e">
        <f>'Saisie note'!$AE10</f>
        <v>#DIV/0!</v>
      </c>
      <c r="K14" s="65" t="e">
        <f>'Saisie note'!$AI10</f>
        <v>#DIV/0!</v>
      </c>
      <c r="L14" s="73" t="e">
        <f>'Saisie note'!$AM10</f>
        <v>#DIV/0!</v>
      </c>
      <c r="M14" s="73" t="e">
        <f>'Saisie note'!$AQ10</f>
        <v>#DIV/0!</v>
      </c>
      <c r="N14" s="73" t="e">
        <f>'Saisie note'!$AU10</f>
        <v>#DIV/0!</v>
      </c>
    </row>
    <row r="15" spans="1:14" ht="23.25" customHeight="1" x14ac:dyDescent="0.2">
      <c r="A15" s="112" t="s">
        <v>78</v>
      </c>
      <c r="B15" s="141">
        <v>1.4</v>
      </c>
      <c r="C15" s="142">
        <f t="shared" si="0"/>
        <v>14</v>
      </c>
      <c r="D15" s="78" t="e">
        <f>'Saisie note'!$G11</f>
        <v>#DIV/0!</v>
      </c>
      <c r="E15" s="65" t="e">
        <f>'Saisie note'!$K11</f>
        <v>#DIV/0!</v>
      </c>
      <c r="F15" s="65" t="e">
        <f>'Saisie note'!$O11</f>
        <v>#DIV/0!</v>
      </c>
      <c r="G15" s="65" t="e">
        <f>'Saisie note'!$S11</f>
        <v>#DIV/0!</v>
      </c>
      <c r="H15" s="65" t="e">
        <f>'Saisie note'!$W11</f>
        <v>#DIV/0!</v>
      </c>
      <c r="I15" s="65" t="e">
        <f>'Saisie note'!$AA11</f>
        <v>#DIV/0!</v>
      </c>
      <c r="J15" s="65" t="e">
        <f>'Saisie note'!$AE11</f>
        <v>#DIV/0!</v>
      </c>
      <c r="K15" s="65" t="e">
        <f>'Saisie note'!$AI11</f>
        <v>#DIV/0!</v>
      </c>
      <c r="L15" s="73" t="e">
        <f>'Saisie note'!$AM11</f>
        <v>#DIV/0!</v>
      </c>
      <c r="M15" s="73" t="e">
        <f>'Saisie note'!$AQ11</f>
        <v>#DIV/0!</v>
      </c>
      <c r="N15" s="73" t="e">
        <f>'Saisie note'!$AU11</f>
        <v>#DIV/0!</v>
      </c>
    </row>
    <row r="16" spans="1:14" ht="23.25" customHeight="1" x14ac:dyDescent="0.2">
      <c r="A16" s="112" t="s">
        <v>79</v>
      </c>
      <c r="B16" s="141">
        <v>1.4</v>
      </c>
      <c r="C16" s="142">
        <f t="shared" si="0"/>
        <v>14</v>
      </c>
      <c r="D16" s="78" t="e">
        <f>'Saisie note'!$G12</f>
        <v>#DIV/0!</v>
      </c>
      <c r="E16" s="65" t="e">
        <f>'Saisie note'!$K12</f>
        <v>#DIV/0!</v>
      </c>
      <c r="F16" s="65" t="e">
        <f>'Saisie note'!$O12</f>
        <v>#DIV/0!</v>
      </c>
      <c r="G16" s="65" t="e">
        <f>'Saisie note'!$S12</f>
        <v>#DIV/0!</v>
      </c>
      <c r="H16" s="65" t="e">
        <f>'Saisie note'!$W12</f>
        <v>#DIV/0!</v>
      </c>
      <c r="I16" s="65" t="e">
        <f>'Saisie note'!$AA12</f>
        <v>#DIV/0!</v>
      </c>
      <c r="J16" s="65" t="e">
        <f>'Saisie note'!$AE12</f>
        <v>#DIV/0!</v>
      </c>
      <c r="K16" s="65" t="e">
        <f>'Saisie note'!$AI12</f>
        <v>#DIV/0!</v>
      </c>
      <c r="L16" s="73" t="e">
        <f>'Saisie note'!$AM12</f>
        <v>#DIV/0!</v>
      </c>
      <c r="M16" s="73" t="e">
        <f>'Saisie note'!$AQ12</f>
        <v>#DIV/0!</v>
      </c>
      <c r="N16" s="73" t="e">
        <f>'Saisie note'!$AU12</f>
        <v>#DIV/0!</v>
      </c>
    </row>
    <row r="17" spans="1:14" ht="23.25" customHeight="1" x14ac:dyDescent="0.2">
      <c r="A17" s="112" t="s">
        <v>80</v>
      </c>
      <c r="B17" s="141">
        <v>2.8</v>
      </c>
      <c r="C17" s="142">
        <f t="shared" si="0"/>
        <v>28</v>
      </c>
      <c r="D17" s="78" t="e">
        <f>'Saisie note'!$G13</f>
        <v>#DIV/0!</v>
      </c>
      <c r="E17" s="65" t="e">
        <f>'Saisie note'!$K13</f>
        <v>#DIV/0!</v>
      </c>
      <c r="F17" s="65" t="e">
        <f>'Saisie note'!$O13</f>
        <v>#DIV/0!</v>
      </c>
      <c r="G17" s="65" t="e">
        <f>'Saisie note'!$S13</f>
        <v>#DIV/0!</v>
      </c>
      <c r="H17" s="65" t="e">
        <f>'Saisie note'!$W13</f>
        <v>#DIV/0!</v>
      </c>
      <c r="I17" s="65" t="e">
        <f>'Saisie note'!$AA13</f>
        <v>#DIV/0!</v>
      </c>
      <c r="J17" s="65" t="e">
        <f>'Saisie note'!$AE13</f>
        <v>#DIV/0!</v>
      </c>
      <c r="K17" s="65" t="e">
        <f>'Saisie note'!$AI13</f>
        <v>#DIV/0!</v>
      </c>
      <c r="L17" s="73" t="e">
        <f>'Saisie note'!$AM13</f>
        <v>#DIV/0!</v>
      </c>
      <c r="M17" s="73" t="e">
        <f>'Saisie note'!$AQ13</f>
        <v>#DIV/0!</v>
      </c>
      <c r="N17" s="73" t="e">
        <f>'Saisie note'!$AU13</f>
        <v>#DIV/0!</v>
      </c>
    </row>
    <row r="18" spans="1:14" ht="23.25" customHeight="1" x14ac:dyDescent="0.2">
      <c r="A18" s="112" t="s">
        <v>81</v>
      </c>
      <c r="B18" s="141">
        <v>2.8</v>
      </c>
      <c r="C18" s="142">
        <f t="shared" si="0"/>
        <v>28</v>
      </c>
      <c r="D18" s="78" t="e">
        <f>'Saisie note'!$G14</f>
        <v>#DIV/0!</v>
      </c>
      <c r="E18" s="65" t="e">
        <f>'Saisie note'!$K14</f>
        <v>#DIV/0!</v>
      </c>
      <c r="F18" s="65" t="e">
        <f>'Saisie note'!$O14</f>
        <v>#DIV/0!</v>
      </c>
      <c r="G18" s="65" t="e">
        <f>'Saisie note'!$S14</f>
        <v>#DIV/0!</v>
      </c>
      <c r="H18" s="65" t="e">
        <f>'Saisie note'!$W14</f>
        <v>#DIV/0!</v>
      </c>
      <c r="I18" s="65" t="e">
        <f>'Saisie note'!$AA14</f>
        <v>#DIV/0!</v>
      </c>
      <c r="J18" s="65" t="e">
        <f>'Saisie note'!$AE14</f>
        <v>#DIV/0!</v>
      </c>
      <c r="K18" s="65" t="e">
        <f>'Saisie note'!$AI14</f>
        <v>#DIV/0!</v>
      </c>
      <c r="L18" s="73" t="e">
        <f>'Saisie note'!$AM14</f>
        <v>#DIV/0!</v>
      </c>
      <c r="M18" s="73" t="e">
        <f>'Saisie note'!$AQ14</f>
        <v>#DIV/0!</v>
      </c>
      <c r="N18" s="73" t="e">
        <f>'Saisie note'!$AU14</f>
        <v>#DIV/0!</v>
      </c>
    </row>
    <row r="19" spans="1:14" ht="23.25" customHeight="1" x14ac:dyDescent="0.2">
      <c r="A19" s="112" t="s">
        <v>82</v>
      </c>
      <c r="B19" s="141">
        <v>1.4</v>
      </c>
      <c r="C19" s="142">
        <f t="shared" si="0"/>
        <v>14</v>
      </c>
      <c r="D19" s="78" t="e">
        <f>'Saisie note'!$G15</f>
        <v>#DIV/0!</v>
      </c>
      <c r="E19" s="65" t="e">
        <f>'Saisie note'!$K15</f>
        <v>#DIV/0!</v>
      </c>
      <c r="F19" s="65" t="e">
        <f>'Saisie note'!$O15</f>
        <v>#DIV/0!</v>
      </c>
      <c r="G19" s="65" t="e">
        <f>'Saisie note'!$S15</f>
        <v>#DIV/0!</v>
      </c>
      <c r="H19" s="65" t="e">
        <f>'Saisie note'!$W15</f>
        <v>#DIV/0!</v>
      </c>
      <c r="I19" s="65" t="e">
        <f>'Saisie note'!$AA15</f>
        <v>#DIV/0!</v>
      </c>
      <c r="J19" s="65" t="e">
        <f>'Saisie note'!$AE15</f>
        <v>#DIV/0!</v>
      </c>
      <c r="K19" s="65" t="e">
        <f>'Saisie note'!$AI15</f>
        <v>#DIV/0!</v>
      </c>
      <c r="L19" s="73" t="e">
        <f>'Saisie note'!$AM15</f>
        <v>#DIV/0!</v>
      </c>
      <c r="M19" s="73" t="e">
        <f>'Saisie note'!$AQ15</f>
        <v>#DIV/0!</v>
      </c>
      <c r="N19" s="73" t="e">
        <f>'Saisie note'!$AU15</f>
        <v>#DIV/0!</v>
      </c>
    </row>
    <row r="20" spans="1:14" ht="23.25" customHeight="1" x14ac:dyDescent="0.2">
      <c r="A20" s="112" t="s">
        <v>83</v>
      </c>
      <c r="B20" s="141">
        <v>1.4</v>
      </c>
      <c r="C20" s="142">
        <f t="shared" si="0"/>
        <v>14</v>
      </c>
      <c r="D20" s="78" t="e">
        <f>'Saisie note'!$G16</f>
        <v>#DIV/0!</v>
      </c>
      <c r="E20" s="65" t="e">
        <f>'Saisie note'!$K16</f>
        <v>#DIV/0!</v>
      </c>
      <c r="F20" s="65" t="e">
        <f>'Saisie note'!$O16</f>
        <v>#DIV/0!</v>
      </c>
      <c r="G20" s="65" t="e">
        <f>'Saisie note'!$S16</f>
        <v>#DIV/0!</v>
      </c>
      <c r="H20" s="65" t="e">
        <f>'Saisie note'!$W16</f>
        <v>#DIV/0!</v>
      </c>
      <c r="I20" s="65" t="e">
        <f>'Saisie note'!$AA16</f>
        <v>#DIV/0!</v>
      </c>
      <c r="J20" s="65" t="e">
        <f>'Saisie note'!$AE16</f>
        <v>#DIV/0!</v>
      </c>
      <c r="K20" s="65" t="e">
        <f>'Saisie note'!$AI16</f>
        <v>#DIV/0!</v>
      </c>
      <c r="L20" s="73" t="e">
        <f>'Saisie note'!$AM16</f>
        <v>#DIV/0!</v>
      </c>
      <c r="M20" s="73" t="e">
        <f>'Saisie note'!$AQ16</f>
        <v>#DIV/0!</v>
      </c>
      <c r="N20" s="73" t="e">
        <f>'Saisie note'!$AU16</f>
        <v>#DIV/0!</v>
      </c>
    </row>
    <row r="21" spans="1:14" s="57" customFormat="1" ht="15.75" customHeight="1" x14ac:dyDescent="0.2">
      <c r="A21" s="54" t="s">
        <v>115</v>
      </c>
      <c r="B21" s="156">
        <f>SUM(B11:B20)</f>
        <v>18.2</v>
      </c>
      <c r="C21" s="157">
        <f>SUM(C11:C20)</f>
        <v>182</v>
      </c>
      <c r="D21" s="79" t="e">
        <f>'Saisie note'!$G17</f>
        <v>#DIV/0!</v>
      </c>
      <c r="E21" s="69" t="e">
        <f>'Saisie note'!$K17</f>
        <v>#DIV/0!</v>
      </c>
      <c r="F21" s="69" t="e">
        <f>'Saisie note'!$O17</f>
        <v>#DIV/0!</v>
      </c>
      <c r="G21" s="69" t="e">
        <f>'Saisie note'!$S17</f>
        <v>#DIV/0!</v>
      </c>
      <c r="H21" s="69" t="e">
        <f>'Saisie note'!$W17</f>
        <v>#DIV/0!</v>
      </c>
      <c r="I21" s="69" t="e">
        <f>'Saisie note'!$AA17</f>
        <v>#DIV/0!</v>
      </c>
      <c r="J21" s="69" t="e">
        <f>'Saisie note'!$AE17</f>
        <v>#DIV/0!</v>
      </c>
      <c r="K21" s="69" t="e">
        <f>'Saisie note'!$AI17</f>
        <v>#DIV/0!</v>
      </c>
      <c r="L21" s="203" t="e">
        <f>'Saisie note'!$AM17</f>
        <v>#DIV/0!</v>
      </c>
      <c r="M21" s="203" t="e">
        <f>'Saisie note'!$AQ17</f>
        <v>#DIV/0!</v>
      </c>
      <c r="N21" s="203" t="e">
        <f>'Saisie note'!$AU17</f>
        <v>#DIV/0!</v>
      </c>
    </row>
    <row r="22" spans="1:14" ht="29.65" customHeight="1" x14ac:dyDescent="0.2">
      <c r="A22" s="70" t="s">
        <v>97</v>
      </c>
      <c r="B22" s="286"/>
      <c r="C22" s="287"/>
      <c r="D22" s="202"/>
      <c r="E22" s="71"/>
      <c r="F22" s="71"/>
      <c r="G22" s="71"/>
      <c r="H22" s="71"/>
      <c r="I22" s="71"/>
      <c r="J22" s="71"/>
      <c r="K22" s="71"/>
      <c r="L22" s="71"/>
      <c r="M22" s="71"/>
      <c r="N22" s="72"/>
    </row>
    <row r="23" spans="1:14" ht="21" customHeight="1" x14ac:dyDescent="0.2">
      <c r="A23" s="112" t="s">
        <v>84</v>
      </c>
      <c r="B23" s="141">
        <v>1.4</v>
      </c>
      <c r="C23" s="142">
        <f>B23*10</f>
        <v>14</v>
      </c>
      <c r="D23" s="78" t="e">
        <f>'Saisie note'!$G19</f>
        <v>#DIV/0!</v>
      </c>
      <c r="E23" s="65" t="e">
        <f>'Saisie note'!$K19</f>
        <v>#DIV/0!</v>
      </c>
      <c r="F23" s="65" t="e">
        <f>'Saisie note'!$O19</f>
        <v>#DIV/0!</v>
      </c>
      <c r="G23" s="65" t="e">
        <f>'Saisie note'!$S19</f>
        <v>#DIV/0!</v>
      </c>
      <c r="H23" s="65" t="e">
        <f>'Saisie note'!$W19</f>
        <v>#DIV/0!</v>
      </c>
      <c r="I23" s="65" t="e">
        <f>'Saisie note'!$AA19</f>
        <v>#DIV/0!</v>
      </c>
      <c r="J23" s="65" t="e">
        <f>'Saisie note'!$AE19</f>
        <v>#DIV/0!</v>
      </c>
      <c r="K23" s="65" t="e">
        <f>'Saisie note'!$AI19</f>
        <v>#DIV/0!</v>
      </c>
      <c r="L23" s="65" t="e">
        <f>'Saisie note'!$AM19</f>
        <v>#DIV/0!</v>
      </c>
      <c r="M23" s="65" t="e">
        <f>'Saisie note'!$AQ19</f>
        <v>#DIV/0!</v>
      </c>
      <c r="N23" s="65" t="e">
        <f>'Saisie note'!$AU19</f>
        <v>#DIV/0!</v>
      </c>
    </row>
    <row r="24" spans="1:14" ht="21" customHeight="1" x14ac:dyDescent="0.2">
      <c r="A24" s="112" t="s">
        <v>85</v>
      </c>
      <c r="B24" s="141">
        <v>2.8</v>
      </c>
      <c r="C24" s="142">
        <f t="shared" ref="C24:C25" si="1">B24*10</f>
        <v>28</v>
      </c>
      <c r="D24" s="78" t="e">
        <f>'Saisie note'!$G20</f>
        <v>#DIV/0!</v>
      </c>
      <c r="E24" s="65" t="e">
        <f>'Saisie note'!$K20</f>
        <v>#DIV/0!</v>
      </c>
      <c r="F24" s="65" t="e">
        <f>'Saisie note'!$O20</f>
        <v>#DIV/0!</v>
      </c>
      <c r="G24" s="65" t="e">
        <f>'Saisie note'!$S20</f>
        <v>#DIV/0!</v>
      </c>
      <c r="H24" s="65" t="e">
        <f>'Saisie note'!$W20</f>
        <v>#DIV/0!</v>
      </c>
      <c r="I24" s="65" t="e">
        <f>'Saisie note'!$AA20</f>
        <v>#DIV/0!</v>
      </c>
      <c r="J24" s="65" t="e">
        <f>'Saisie note'!$AE20</f>
        <v>#DIV/0!</v>
      </c>
      <c r="K24" s="65" t="e">
        <f>'Saisie note'!$AI20</f>
        <v>#DIV/0!</v>
      </c>
      <c r="L24" s="65" t="e">
        <f>'Saisie note'!$AM20</f>
        <v>#DIV/0!</v>
      </c>
      <c r="M24" s="65" t="e">
        <f>'Saisie note'!$AQ20</f>
        <v>#DIV/0!</v>
      </c>
      <c r="N24" s="65" t="e">
        <f>'Saisie note'!$AU20</f>
        <v>#DIV/0!</v>
      </c>
    </row>
    <row r="25" spans="1:14" ht="21" customHeight="1" x14ac:dyDescent="0.2">
      <c r="A25" s="112" t="s">
        <v>86</v>
      </c>
      <c r="B25" s="141">
        <v>2.8</v>
      </c>
      <c r="C25" s="142">
        <f t="shared" si="1"/>
        <v>28</v>
      </c>
      <c r="D25" s="78" t="e">
        <f>'Saisie note'!$G21</f>
        <v>#DIV/0!</v>
      </c>
      <c r="E25" s="65" t="e">
        <f>'Saisie note'!$K21</f>
        <v>#DIV/0!</v>
      </c>
      <c r="F25" s="65" t="e">
        <f>'Saisie note'!$O21</f>
        <v>#DIV/0!</v>
      </c>
      <c r="G25" s="65" t="e">
        <f>'Saisie note'!$S21</f>
        <v>#DIV/0!</v>
      </c>
      <c r="H25" s="65" t="e">
        <f>'Saisie note'!$W21</f>
        <v>#DIV/0!</v>
      </c>
      <c r="I25" s="65" t="e">
        <f>'Saisie note'!$AA21</f>
        <v>#DIV/0!</v>
      </c>
      <c r="J25" s="65" t="e">
        <f>'Saisie note'!$AE21</f>
        <v>#DIV/0!</v>
      </c>
      <c r="K25" s="65" t="e">
        <f>'Saisie note'!$AI21</f>
        <v>#DIV/0!</v>
      </c>
      <c r="L25" s="65" t="e">
        <f>'Saisie note'!$AM21</f>
        <v>#DIV/0!</v>
      </c>
      <c r="M25" s="65" t="e">
        <f>'Saisie note'!$AQ21</f>
        <v>#DIV/0!</v>
      </c>
      <c r="N25" s="65" t="e">
        <f>'Saisie note'!$AU21</f>
        <v>#DIV/0!</v>
      </c>
    </row>
    <row r="26" spans="1:14" ht="21" customHeight="1" x14ac:dyDescent="0.2">
      <c r="A26" s="112" t="s">
        <v>87</v>
      </c>
      <c r="B26" s="141">
        <v>1.4</v>
      </c>
      <c r="C26" s="142">
        <f>B26*10</f>
        <v>14</v>
      </c>
      <c r="D26" s="78" t="e">
        <f>'Saisie note'!$G22</f>
        <v>#DIV/0!</v>
      </c>
      <c r="E26" s="65" t="e">
        <f>'Saisie note'!$K22</f>
        <v>#DIV/0!</v>
      </c>
      <c r="F26" s="65" t="e">
        <f>'Saisie note'!$O22</f>
        <v>#DIV/0!</v>
      </c>
      <c r="G26" s="65" t="e">
        <f>'Saisie note'!$S22</f>
        <v>#DIV/0!</v>
      </c>
      <c r="H26" s="65" t="e">
        <f>'Saisie note'!$W22</f>
        <v>#DIV/0!</v>
      </c>
      <c r="I26" s="65" t="e">
        <f>'Saisie note'!$AA22</f>
        <v>#DIV/0!</v>
      </c>
      <c r="J26" s="65" t="e">
        <f>'Saisie note'!$AE22</f>
        <v>#DIV/0!</v>
      </c>
      <c r="K26" s="65" t="e">
        <f>'Saisie note'!$AI22</f>
        <v>#DIV/0!</v>
      </c>
      <c r="L26" s="65" t="e">
        <f>'Saisie note'!$AM22</f>
        <v>#DIV/0!</v>
      </c>
      <c r="M26" s="65" t="e">
        <f>'Saisie note'!$AQ22</f>
        <v>#DIV/0!</v>
      </c>
      <c r="N26" s="65" t="e">
        <f>'Saisie note'!$AU22</f>
        <v>#DIV/0!</v>
      </c>
    </row>
    <row r="27" spans="1:14" s="57" customFormat="1" ht="15" customHeight="1" x14ac:dyDescent="0.2">
      <c r="A27" s="179" t="s">
        <v>116</v>
      </c>
      <c r="B27" s="154">
        <f>SUM(B23:B26)</f>
        <v>8.3999999999999986</v>
      </c>
      <c r="C27" s="155">
        <f>SUM(C23:C26)</f>
        <v>84</v>
      </c>
      <c r="D27" s="81" t="e">
        <f>'Saisie note'!$G23</f>
        <v>#DIV/0!</v>
      </c>
      <c r="E27" s="66" t="e">
        <f>'Saisie note'!$K23</f>
        <v>#DIV/0!</v>
      </c>
      <c r="F27" s="66" t="e">
        <f>'Saisie note'!$O23</f>
        <v>#DIV/0!</v>
      </c>
      <c r="G27" s="66" t="e">
        <f>'Saisie note'!$S23</f>
        <v>#DIV/0!</v>
      </c>
      <c r="H27" s="66" t="e">
        <f>'Saisie note'!$W23</f>
        <v>#DIV/0!</v>
      </c>
      <c r="I27" s="66" t="e">
        <f>'Saisie note'!$AA23</f>
        <v>#DIV/0!</v>
      </c>
      <c r="J27" s="66" t="e">
        <f>'Saisie note'!$AE23</f>
        <v>#DIV/0!</v>
      </c>
      <c r="K27" s="66" t="e">
        <f>'Saisie note'!$AI23</f>
        <v>#DIV/0!</v>
      </c>
      <c r="L27" s="66" t="e">
        <f>'Saisie note'!$AM23</f>
        <v>#DIV/0!</v>
      </c>
      <c r="M27" s="66" t="e">
        <f>'Saisie note'!$AQ23</f>
        <v>#DIV/0!</v>
      </c>
      <c r="N27" s="66" t="e">
        <f>'Saisie note'!$AU23</f>
        <v>#DIV/0!</v>
      </c>
    </row>
    <row r="28" spans="1:14" x14ac:dyDescent="0.2">
      <c r="A28" s="45"/>
    </row>
    <row r="29" spans="1:14" ht="15" x14ac:dyDescent="0.2">
      <c r="A29" s="93" t="s">
        <v>67</v>
      </c>
      <c r="B29" s="93" t="s">
        <v>100</v>
      </c>
      <c r="C29" s="274" t="s">
        <v>68</v>
      </c>
      <c r="D29" s="275"/>
      <c r="E29" s="275"/>
      <c r="F29" s="276"/>
      <c r="G29" s="288" t="s">
        <v>69</v>
      </c>
      <c r="H29" s="289"/>
      <c r="I29" s="289"/>
      <c r="J29" s="289"/>
      <c r="K29" s="290"/>
    </row>
    <row r="30" spans="1:14" ht="14.1" customHeight="1" x14ac:dyDescent="0.2">
      <c r="A30" s="94" t="s">
        <v>99</v>
      </c>
      <c r="B30" s="96">
        <v>1</v>
      </c>
      <c r="C30" s="277">
        <f>Infos!I12</f>
        <v>0</v>
      </c>
      <c r="D30" s="278"/>
      <c r="E30" s="278"/>
      <c r="F30" s="279"/>
      <c r="G30" s="291"/>
      <c r="H30" s="292"/>
      <c r="I30" s="292"/>
      <c r="J30" s="292"/>
      <c r="K30" s="293"/>
    </row>
    <row r="31" spans="1:14" ht="14.1" customHeight="1" x14ac:dyDescent="0.2">
      <c r="A31" s="95" t="s">
        <v>70</v>
      </c>
      <c r="B31" s="96">
        <v>2</v>
      </c>
      <c r="C31" s="277">
        <f>Infos!G12</f>
        <v>0</v>
      </c>
      <c r="D31" s="278"/>
      <c r="E31" s="278"/>
      <c r="F31" s="279"/>
      <c r="G31" s="291"/>
      <c r="H31" s="292"/>
      <c r="I31" s="292"/>
      <c r="J31" s="292"/>
      <c r="K31" s="293"/>
    </row>
    <row r="32" spans="1:14" ht="14.1" customHeight="1" x14ac:dyDescent="0.2">
      <c r="A32" s="95" t="s">
        <v>70</v>
      </c>
      <c r="B32" s="96">
        <v>3</v>
      </c>
      <c r="C32" s="277">
        <f>Infos!G13</f>
        <v>0</v>
      </c>
      <c r="D32" s="278"/>
      <c r="E32" s="278"/>
      <c r="F32" s="279"/>
      <c r="G32" s="291"/>
      <c r="H32" s="292"/>
      <c r="I32" s="292"/>
      <c r="J32" s="292"/>
      <c r="K32" s="293"/>
    </row>
    <row r="33" spans="1:14" ht="14.1" customHeight="1" x14ac:dyDescent="0.2">
      <c r="A33" s="95" t="s">
        <v>70</v>
      </c>
      <c r="B33" s="96">
        <v>4</v>
      </c>
      <c r="C33" s="297">
        <f>Infos!G14</f>
        <v>0</v>
      </c>
      <c r="D33" s="298"/>
      <c r="E33" s="298"/>
      <c r="F33" s="299"/>
      <c r="G33" s="291"/>
      <c r="H33" s="292"/>
      <c r="I33" s="292"/>
      <c r="J33" s="292"/>
      <c r="K33" s="293"/>
    </row>
    <row r="34" spans="1:14" ht="14.1" customHeight="1" x14ac:dyDescent="0.2">
      <c r="A34" s="95" t="s">
        <v>70</v>
      </c>
      <c r="B34" s="96">
        <v>5</v>
      </c>
      <c r="C34" s="277">
        <f>Infos!G15</f>
        <v>0</v>
      </c>
      <c r="D34" s="278"/>
      <c r="E34" s="278"/>
      <c r="F34" s="279"/>
      <c r="G34" s="148"/>
      <c r="H34" s="149"/>
      <c r="I34" s="149"/>
      <c r="J34" s="149"/>
      <c r="K34" s="150"/>
      <c r="L34" s="177"/>
      <c r="M34" s="177"/>
      <c r="N34" s="177"/>
    </row>
    <row r="35" spans="1:14" ht="18" x14ac:dyDescent="0.2">
      <c r="A35" s="95" t="s">
        <v>71</v>
      </c>
      <c r="B35" s="96">
        <v>6</v>
      </c>
      <c r="C35" s="277">
        <f>Infos!G16</f>
        <v>0</v>
      </c>
      <c r="D35" s="278"/>
      <c r="E35" s="278"/>
      <c r="F35" s="279"/>
      <c r="G35" s="291"/>
      <c r="H35" s="292"/>
      <c r="I35" s="292"/>
      <c r="J35" s="292"/>
      <c r="K35" s="293"/>
    </row>
    <row r="36" spans="1:14" ht="18" x14ac:dyDescent="0.2">
      <c r="A36" s="95" t="s">
        <v>72</v>
      </c>
      <c r="B36" s="96">
        <v>7</v>
      </c>
      <c r="C36" s="277">
        <f>Infos!G17</f>
        <v>0</v>
      </c>
      <c r="D36" s="278"/>
      <c r="E36" s="278"/>
      <c r="F36" s="279"/>
      <c r="G36" s="291"/>
      <c r="H36" s="292"/>
      <c r="I36" s="292"/>
      <c r="J36" s="292"/>
      <c r="K36" s="293"/>
    </row>
    <row r="37" spans="1:14" ht="18" x14ac:dyDescent="0.2">
      <c r="A37" s="97" t="s">
        <v>73</v>
      </c>
      <c r="B37" s="92">
        <v>8</v>
      </c>
      <c r="C37" s="300">
        <f>Infos!G18</f>
        <v>0</v>
      </c>
      <c r="D37" s="301"/>
      <c r="E37" s="301"/>
      <c r="F37" s="302"/>
      <c r="G37" s="294"/>
      <c r="H37" s="295"/>
      <c r="I37" s="295"/>
      <c r="J37" s="295"/>
      <c r="K37" s="296"/>
    </row>
  </sheetData>
  <sheetProtection algorithmName="SHA-512" hashValue="aChnSkZATf9IbmKM7AJek1kJlaVcbSByLWSEPUALqHzW68rk8sXwE/bysZDdwKW3lEoyDoT4wKC/+6SHG8oEsw==" saltValue="u/Qiq39EFzOogJJVPkSbjA==" spinCount="100000" sheet="1" formatColumns="0" formatRows="0" selectLockedCells="1"/>
  <mergeCells count="24">
    <mergeCell ref="G33:K33"/>
    <mergeCell ref="G36:K36"/>
    <mergeCell ref="G37:K37"/>
    <mergeCell ref="C33:F33"/>
    <mergeCell ref="C36:F36"/>
    <mergeCell ref="C37:F37"/>
    <mergeCell ref="C35:F35"/>
    <mergeCell ref="G35:K35"/>
    <mergeCell ref="C34:F34"/>
    <mergeCell ref="C31:F31"/>
    <mergeCell ref="C32:F32"/>
    <mergeCell ref="B10:C10"/>
    <mergeCell ref="B22:C22"/>
    <mergeCell ref="G29:K29"/>
    <mergeCell ref="G30:K30"/>
    <mergeCell ref="G31:K31"/>
    <mergeCell ref="G32:K32"/>
    <mergeCell ref="A5:A6"/>
    <mergeCell ref="B5:B6"/>
    <mergeCell ref="C5:C6"/>
    <mergeCell ref="C29:F29"/>
    <mergeCell ref="C30:F30"/>
    <mergeCell ref="D9:N9"/>
    <mergeCell ref="D8:N8"/>
  </mergeCells>
  <conditionalFormatting sqref="D6:N7">
    <cfRule type="cellIs" dxfId="9" priority="44" operator="lessThanOrEqual">
      <formula>0</formula>
    </cfRule>
  </conditionalFormatting>
  <conditionalFormatting sqref="A12 B11:B20 B8:B9 B23:B26 A24:A27">
    <cfRule type="cellIs" dxfId="8" priority="43" operator="equal">
      <formula>0</formula>
    </cfRule>
  </conditionalFormatting>
  <conditionalFormatting sqref="A17:A18">
    <cfRule type="cellIs" dxfId="7" priority="42" operator="equal">
      <formula>0</formula>
    </cfRule>
  </conditionalFormatting>
  <conditionalFormatting sqref="A23">
    <cfRule type="cellIs" dxfId="6" priority="41" operator="equal">
      <formula>0</formula>
    </cfRule>
  </conditionalFormatting>
  <conditionalFormatting sqref="D8:D9 D10:N27">
    <cfRule type="containsErrors" dxfId="5" priority="40">
      <formula>ISERROR(D8)</formula>
    </cfRule>
  </conditionalFormatting>
  <conditionalFormatting sqref="C30:C37">
    <cfRule type="cellIs" dxfId="4" priority="5" operator="equal">
      <formula>0</formula>
    </cfRule>
  </conditionalFormatting>
  <conditionalFormatting sqref="D9">
    <cfRule type="containsErrors" dxfId="3" priority="3">
      <formula>ISERROR(D9)</formula>
    </cfRule>
    <cfRule type="containsErrors" priority="4">
      <formula>ISERROR(D9)</formula>
    </cfRule>
  </conditionalFormatting>
  <conditionalFormatting sqref="D21:N21">
    <cfRule type="containsErrors" dxfId="2" priority="2">
      <formula>ISERROR(D21)</formula>
    </cfRule>
  </conditionalFormatting>
  <conditionalFormatting sqref="D27:N27">
    <cfRule type="containsErrors" dxfId="1" priority="1">
      <formula>ISERROR(D27)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6" tint="0.39997558519241921"/>
  </sheetPr>
  <dimension ref="A1:G44"/>
  <sheetViews>
    <sheetView showGridLines="0" workbookViewId="0">
      <selection activeCell="A9" sqref="A9:G44"/>
    </sheetView>
  </sheetViews>
  <sheetFormatPr baseColWidth="10" defaultRowHeight="12.75" x14ac:dyDescent="0.2"/>
  <sheetData>
    <row r="1" spans="1:7" x14ac:dyDescent="0.2">
      <c r="A1" s="312" t="s">
        <v>41</v>
      </c>
      <c r="B1" s="312"/>
      <c r="C1" s="312"/>
      <c r="D1" s="312"/>
      <c r="E1" s="312"/>
      <c r="F1" s="312"/>
      <c r="G1" s="312"/>
    </row>
    <row r="2" spans="1:7" x14ac:dyDescent="0.2">
      <c r="A2" s="31"/>
      <c r="B2" s="31"/>
      <c r="C2" s="31"/>
      <c r="D2" s="31"/>
      <c r="E2" s="31"/>
      <c r="F2" s="31"/>
      <c r="G2" s="31"/>
    </row>
    <row r="3" spans="1:7" x14ac:dyDescent="0.2">
      <c r="A3" s="31"/>
      <c r="B3" s="312" t="str">
        <f>Infos!B5</f>
        <v>CAP  CHOCOLATIER</v>
      </c>
      <c r="C3" s="312"/>
      <c r="D3" s="312"/>
      <c r="E3" s="312"/>
      <c r="F3" s="312"/>
      <c r="G3" s="31"/>
    </row>
    <row r="4" spans="1:7" x14ac:dyDescent="0.2">
      <c r="A4" s="31"/>
      <c r="B4" s="313">
        <f>Infos!J3</f>
        <v>0</v>
      </c>
      <c r="C4" s="313"/>
      <c r="D4" s="313"/>
      <c r="E4" s="313"/>
      <c r="F4" s="313"/>
      <c r="G4" s="31"/>
    </row>
    <row r="5" spans="1:7" x14ac:dyDescent="0.2">
      <c r="A5" s="31"/>
      <c r="B5" s="314">
        <f>Infos!B7</f>
        <v>0</v>
      </c>
      <c r="C5" s="314"/>
      <c r="D5" s="314"/>
      <c r="E5" s="314"/>
      <c r="F5" s="314"/>
      <c r="G5" s="31"/>
    </row>
    <row r="6" spans="1:7" x14ac:dyDescent="0.2">
      <c r="A6" s="31"/>
      <c r="B6" s="313">
        <f>Infos!J5</f>
        <v>0</v>
      </c>
      <c r="C6" s="313"/>
      <c r="D6" s="313"/>
      <c r="E6" s="313"/>
      <c r="F6" s="313"/>
      <c r="G6" s="31"/>
    </row>
    <row r="7" spans="1:7" x14ac:dyDescent="0.2">
      <c r="A7" s="31"/>
      <c r="B7" s="313">
        <f>Infos!I16</f>
        <v>0</v>
      </c>
      <c r="C7" s="313"/>
      <c r="D7" s="313"/>
      <c r="E7" s="313"/>
      <c r="F7" s="313"/>
      <c r="G7" s="31"/>
    </row>
    <row r="8" spans="1:7" x14ac:dyDescent="0.2">
      <c r="A8" s="31"/>
      <c r="B8" s="315"/>
      <c r="C8" s="315"/>
      <c r="D8" s="315"/>
      <c r="E8" s="315"/>
      <c r="F8" s="315"/>
      <c r="G8" s="31"/>
    </row>
    <row r="9" spans="1:7" x14ac:dyDescent="0.2">
      <c r="A9" s="303"/>
      <c r="B9" s="304"/>
      <c r="C9" s="304"/>
      <c r="D9" s="304"/>
      <c r="E9" s="304"/>
      <c r="F9" s="304"/>
      <c r="G9" s="305"/>
    </row>
    <row r="10" spans="1:7" x14ac:dyDescent="0.2">
      <c r="A10" s="306"/>
      <c r="B10" s="307"/>
      <c r="C10" s="307"/>
      <c r="D10" s="307"/>
      <c r="E10" s="307"/>
      <c r="F10" s="307"/>
      <c r="G10" s="308"/>
    </row>
    <row r="11" spans="1:7" x14ac:dyDescent="0.2">
      <c r="A11" s="306"/>
      <c r="B11" s="307"/>
      <c r="C11" s="307"/>
      <c r="D11" s="307"/>
      <c r="E11" s="307"/>
      <c r="F11" s="307"/>
      <c r="G11" s="308"/>
    </row>
    <row r="12" spans="1:7" x14ac:dyDescent="0.2">
      <c r="A12" s="306"/>
      <c r="B12" s="307"/>
      <c r="C12" s="307"/>
      <c r="D12" s="307"/>
      <c r="E12" s="307"/>
      <c r="F12" s="307"/>
      <c r="G12" s="308"/>
    </row>
    <row r="13" spans="1:7" x14ac:dyDescent="0.2">
      <c r="A13" s="306"/>
      <c r="B13" s="307"/>
      <c r="C13" s="307"/>
      <c r="D13" s="307"/>
      <c r="E13" s="307"/>
      <c r="F13" s="307"/>
      <c r="G13" s="308"/>
    </row>
    <row r="14" spans="1:7" x14ac:dyDescent="0.2">
      <c r="A14" s="306"/>
      <c r="B14" s="307"/>
      <c r="C14" s="307"/>
      <c r="D14" s="307"/>
      <c r="E14" s="307"/>
      <c r="F14" s="307"/>
      <c r="G14" s="308"/>
    </row>
    <row r="15" spans="1:7" x14ac:dyDescent="0.2">
      <c r="A15" s="306"/>
      <c r="B15" s="307"/>
      <c r="C15" s="307"/>
      <c r="D15" s="307"/>
      <c r="E15" s="307"/>
      <c r="F15" s="307"/>
      <c r="G15" s="308"/>
    </row>
    <row r="16" spans="1:7" x14ac:dyDescent="0.2">
      <c r="A16" s="306"/>
      <c r="B16" s="307"/>
      <c r="C16" s="307"/>
      <c r="D16" s="307"/>
      <c r="E16" s="307"/>
      <c r="F16" s="307"/>
      <c r="G16" s="308"/>
    </row>
    <row r="17" spans="1:7" x14ac:dyDescent="0.2">
      <c r="A17" s="306"/>
      <c r="B17" s="307"/>
      <c r="C17" s="307"/>
      <c r="D17" s="307"/>
      <c r="E17" s="307"/>
      <c r="F17" s="307"/>
      <c r="G17" s="308"/>
    </row>
    <row r="18" spans="1:7" x14ac:dyDescent="0.2">
      <c r="A18" s="306"/>
      <c r="B18" s="307"/>
      <c r="C18" s="307"/>
      <c r="D18" s="307"/>
      <c r="E18" s="307"/>
      <c r="F18" s="307"/>
      <c r="G18" s="308"/>
    </row>
    <row r="19" spans="1:7" x14ac:dyDescent="0.2">
      <c r="A19" s="306"/>
      <c r="B19" s="307"/>
      <c r="C19" s="307"/>
      <c r="D19" s="307"/>
      <c r="E19" s="307"/>
      <c r="F19" s="307"/>
      <c r="G19" s="308"/>
    </row>
    <row r="20" spans="1:7" x14ac:dyDescent="0.2">
      <c r="A20" s="306"/>
      <c r="B20" s="307"/>
      <c r="C20" s="307"/>
      <c r="D20" s="307"/>
      <c r="E20" s="307"/>
      <c r="F20" s="307"/>
      <c r="G20" s="308"/>
    </row>
    <row r="21" spans="1:7" x14ac:dyDescent="0.2">
      <c r="A21" s="306"/>
      <c r="B21" s="307"/>
      <c r="C21" s="307"/>
      <c r="D21" s="307"/>
      <c r="E21" s="307"/>
      <c r="F21" s="307"/>
      <c r="G21" s="308"/>
    </row>
    <row r="22" spans="1:7" x14ac:dyDescent="0.2">
      <c r="A22" s="306"/>
      <c r="B22" s="307"/>
      <c r="C22" s="307"/>
      <c r="D22" s="307"/>
      <c r="E22" s="307"/>
      <c r="F22" s="307"/>
      <c r="G22" s="308"/>
    </row>
    <row r="23" spans="1:7" x14ac:dyDescent="0.2">
      <c r="A23" s="306"/>
      <c r="B23" s="307"/>
      <c r="C23" s="307"/>
      <c r="D23" s="307"/>
      <c r="E23" s="307"/>
      <c r="F23" s="307"/>
      <c r="G23" s="308"/>
    </row>
    <row r="24" spans="1:7" x14ac:dyDescent="0.2">
      <c r="A24" s="306"/>
      <c r="B24" s="307"/>
      <c r="C24" s="307"/>
      <c r="D24" s="307"/>
      <c r="E24" s="307"/>
      <c r="F24" s="307"/>
      <c r="G24" s="308"/>
    </row>
    <row r="25" spans="1:7" x14ac:dyDescent="0.2">
      <c r="A25" s="306"/>
      <c r="B25" s="307"/>
      <c r="C25" s="307"/>
      <c r="D25" s="307"/>
      <c r="E25" s="307"/>
      <c r="F25" s="307"/>
      <c r="G25" s="308"/>
    </row>
    <row r="26" spans="1:7" x14ac:dyDescent="0.2">
      <c r="A26" s="306"/>
      <c r="B26" s="307"/>
      <c r="C26" s="307"/>
      <c r="D26" s="307"/>
      <c r="E26" s="307"/>
      <c r="F26" s="307"/>
      <c r="G26" s="308"/>
    </row>
    <row r="27" spans="1:7" x14ac:dyDescent="0.2">
      <c r="A27" s="306"/>
      <c r="B27" s="307"/>
      <c r="C27" s="307"/>
      <c r="D27" s="307"/>
      <c r="E27" s="307"/>
      <c r="F27" s="307"/>
      <c r="G27" s="308"/>
    </row>
    <row r="28" spans="1:7" x14ac:dyDescent="0.2">
      <c r="A28" s="306"/>
      <c r="B28" s="307"/>
      <c r="C28" s="307"/>
      <c r="D28" s="307"/>
      <c r="E28" s="307"/>
      <c r="F28" s="307"/>
      <c r="G28" s="308"/>
    </row>
    <row r="29" spans="1:7" x14ac:dyDescent="0.2">
      <c r="A29" s="306"/>
      <c r="B29" s="307"/>
      <c r="C29" s="307"/>
      <c r="D29" s="307"/>
      <c r="E29" s="307"/>
      <c r="F29" s="307"/>
      <c r="G29" s="308"/>
    </row>
    <row r="30" spans="1:7" x14ac:dyDescent="0.2">
      <c r="A30" s="306"/>
      <c r="B30" s="307"/>
      <c r="C30" s="307"/>
      <c r="D30" s="307"/>
      <c r="E30" s="307"/>
      <c r="F30" s="307"/>
      <c r="G30" s="308"/>
    </row>
    <row r="31" spans="1:7" x14ac:dyDescent="0.2">
      <c r="A31" s="306"/>
      <c r="B31" s="307"/>
      <c r="C31" s="307"/>
      <c r="D31" s="307"/>
      <c r="E31" s="307"/>
      <c r="F31" s="307"/>
      <c r="G31" s="308"/>
    </row>
    <row r="32" spans="1:7" x14ac:dyDescent="0.2">
      <c r="A32" s="306"/>
      <c r="B32" s="307"/>
      <c r="C32" s="307"/>
      <c r="D32" s="307"/>
      <c r="E32" s="307"/>
      <c r="F32" s="307"/>
      <c r="G32" s="308"/>
    </row>
    <row r="33" spans="1:7" x14ac:dyDescent="0.2">
      <c r="A33" s="306"/>
      <c r="B33" s="307"/>
      <c r="C33" s="307"/>
      <c r="D33" s="307"/>
      <c r="E33" s="307"/>
      <c r="F33" s="307"/>
      <c r="G33" s="308"/>
    </row>
    <row r="34" spans="1:7" x14ac:dyDescent="0.2">
      <c r="A34" s="306"/>
      <c r="B34" s="307"/>
      <c r="C34" s="307"/>
      <c r="D34" s="307"/>
      <c r="E34" s="307"/>
      <c r="F34" s="307"/>
      <c r="G34" s="308"/>
    </row>
    <row r="35" spans="1:7" x14ac:dyDescent="0.2">
      <c r="A35" s="306"/>
      <c r="B35" s="307"/>
      <c r="C35" s="307"/>
      <c r="D35" s="307"/>
      <c r="E35" s="307"/>
      <c r="F35" s="307"/>
      <c r="G35" s="308"/>
    </row>
    <row r="36" spans="1:7" x14ac:dyDescent="0.2">
      <c r="A36" s="306"/>
      <c r="B36" s="307"/>
      <c r="C36" s="307"/>
      <c r="D36" s="307"/>
      <c r="E36" s="307"/>
      <c r="F36" s="307"/>
      <c r="G36" s="308"/>
    </row>
    <row r="37" spans="1:7" x14ac:dyDescent="0.2">
      <c r="A37" s="306"/>
      <c r="B37" s="307"/>
      <c r="C37" s="307"/>
      <c r="D37" s="307"/>
      <c r="E37" s="307"/>
      <c r="F37" s="307"/>
      <c r="G37" s="308"/>
    </row>
    <row r="38" spans="1:7" x14ac:dyDescent="0.2">
      <c r="A38" s="306"/>
      <c r="B38" s="307"/>
      <c r="C38" s="307"/>
      <c r="D38" s="307"/>
      <c r="E38" s="307"/>
      <c r="F38" s="307"/>
      <c r="G38" s="308"/>
    </row>
    <row r="39" spans="1:7" x14ac:dyDescent="0.2">
      <c r="A39" s="306"/>
      <c r="B39" s="307"/>
      <c r="C39" s="307"/>
      <c r="D39" s="307"/>
      <c r="E39" s="307"/>
      <c r="F39" s="307"/>
      <c r="G39" s="308"/>
    </row>
    <row r="40" spans="1:7" x14ac:dyDescent="0.2">
      <c r="A40" s="306"/>
      <c r="B40" s="307"/>
      <c r="C40" s="307"/>
      <c r="D40" s="307"/>
      <c r="E40" s="307"/>
      <c r="F40" s="307"/>
      <c r="G40" s="308"/>
    </row>
    <row r="41" spans="1:7" x14ac:dyDescent="0.2">
      <c r="A41" s="306"/>
      <c r="B41" s="307"/>
      <c r="C41" s="307"/>
      <c r="D41" s="307"/>
      <c r="E41" s="307"/>
      <c r="F41" s="307"/>
      <c r="G41" s="308"/>
    </row>
    <row r="42" spans="1:7" x14ac:dyDescent="0.2">
      <c r="A42" s="306"/>
      <c r="B42" s="307"/>
      <c r="C42" s="307"/>
      <c r="D42" s="307"/>
      <c r="E42" s="307"/>
      <c r="F42" s="307"/>
      <c r="G42" s="308"/>
    </row>
    <row r="43" spans="1:7" x14ac:dyDescent="0.2">
      <c r="A43" s="306"/>
      <c r="B43" s="307"/>
      <c r="C43" s="307"/>
      <c r="D43" s="307"/>
      <c r="E43" s="307"/>
      <c r="F43" s="307"/>
      <c r="G43" s="308"/>
    </row>
    <row r="44" spans="1:7" x14ac:dyDescent="0.2">
      <c r="A44" s="309"/>
      <c r="B44" s="310"/>
      <c r="C44" s="310"/>
      <c r="D44" s="310"/>
      <c r="E44" s="310"/>
      <c r="F44" s="310"/>
      <c r="G44" s="311"/>
    </row>
  </sheetData>
  <sheetProtection algorithmName="SHA-512" hashValue="4TgwAV4JYwX4jL2nvR0P7OAHJBM/HzgnqqQ2qEmS+dHIybu4eEF31JVAjJNqF372GufhYODTCqnJftf6jcuSsg==" saltValue="6wb02X9e6zvp3I7hdyf+AA==" spinCount="100000" sheet="1" objects="1" scenarios="1" formatColumns="0" formatRows="0" selectLockedCells="1"/>
  <mergeCells count="8">
    <mergeCell ref="A9:G44"/>
    <mergeCell ref="A1:G1"/>
    <mergeCell ref="B3:F3"/>
    <mergeCell ref="B4:F4"/>
    <mergeCell ref="B5:F5"/>
    <mergeCell ref="B7:F7"/>
    <mergeCell ref="B8:F8"/>
    <mergeCell ref="B6:F6"/>
  </mergeCells>
  <phoneticPr fontId="23" type="noConversion"/>
  <conditionalFormatting sqref="B4:F7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Infos</vt:lpstr>
      <vt:lpstr>Grille à donner aux jury</vt:lpstr>
      <vt:lpstr>Saisie note</vt:lpstr>
      <vt:lpstr>Grille synthèse</vt:lpstr>
      <vt:lpstr>Remarques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2024-05-21T13:31:04Z</cp:lastPrinted>
  <dcterms:created xsi:type="dcterms:W3CDTF">2007-05-21T10:34:03Z</dcterms:created>
  <dcterms:modified xsi:type="dcterms:W3CDTF">2024-05-28T17:41:31Z</dcterms:modified>
</cp:coreProperties>
</file>