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robin\Downloads\"/>
    </mc:Choice>
  </mc:AlternateContent>
  <bookViews>
    <workbookView xWindow="0" yWindow="0" windowWidth="17205" windowHeight="4800" firstSheet="6" activeTab="9"/>
  </bookViews>
  <sheets>
    <sheet name="Infos" sheetId="25" r:id="rId1"/>
    <sheet name="E11 - Grille jury" sheetId="53" r:id="rId2"/>
    <sheet name="Grille pesée candidat" sheetId="52" r:id="rId3"/>
    <sheet name="E11-Pesées" sheetId="35" r:id="rId4"/>
    <sheet name="E11-Organisation-Préparation" sheetId="28" r:id="rId5"/>
    <sheet name="E11-Présentation-Hygiène-Entret" sheetId="37" r:id="rId6"/>
    <sheet name="E12-Grille jury" sheetId="54" r:id="rId7"/>
    <sheet name="E12-Aide evaluation" sheetId="55" r:id="rId8"/>
    <sheet name="E12-Comportement-Vente" sheetId="40" r:id="rId9"/>
    <sheet name="Grille récapitulative" sheetId="26" r:id="rId10"/>
    <sheet name="Remarque" sheetId="56" r:id="rId11"/>
    <sheet name="Remarques" sheetId="27" state="hidden" r:id="rId12"/>
    <sheet name="Candidat 1" sheetId="41" r:id="rId13"/>
    <sheet name="Candidat 2" sheetId="45" r:id="rId14"/>
    <sheet name="Candidat 3" sheetId="46" r:id="rId15"/>
    <sheet name="Candidat 4" sheetId="47" r:id="rId16"/>
    <sheet name="Candidat 5" sheetId="48" r:id="rId17"/>
    <sheet name="Candidat 6" sheetId="49" r:id="rId18"/>
    <sheet name="Candidat 7" sheetId="51" r:id="rId19"/>
    <sheet name="Candidat 8" sheetId="57" r:id="rId20"/>
  </sheets>
  <definedNames>
    <definedName name="Candidat_8">#REF!</definedName>
    <definedName name="Candidats" localSheetId="13">#REF!</definedName>
    <definedName name="Candidats" localSheetId="14">#REF!</definedName>
    <definedName name="Candidats" localSheetId="15">#REF!</definedName>
    <definedName name="Candidats" localSheetId="16">#REF!</definedName>
    <definedName name="Candidats" localSheetId="17">#REF!</definedName>
    <definedName name="Candidats" localSheetId="18">#REF!</definedName>
    <definedName name="Candidats" localSheetId="19">#REF!</definedName>
    <definedName name="Candidats" localSheetId="1">#REF!</definedName>
    <definedName name="Candidats" localSheetId="5">#REF!</definedName>
    <definedName name="Candidats" localSheetId="7">#REF!</definedName>
    <definedName name="Candidats" localSheetId="6">#REF!</definedName>
    <definedName name="Candidats">#REF!</definedName>
    <definedName name="GSGSGSG">#REF!</definedName>
    <definedName name="_xlnm.Print_Titles" localSheetId="7">'E12-Aide evaluation'!$A:$D</definedName>
    <definedName name="_xlnm.Print_Titles" localSheetId="6">'E12-Grille jury'!$A:$D</definedName>
    <definedName name="t" localSheetId="13">#REF!</definedName>
    <definedName name="t" localSheetId="14">#REF!</definedName>
    <definedName name="t" localSheetId="15">#REF!</definedName>
    <definedName name="t" localSheetId="16">#REF!</definedName>
    <definedName name="t" localSheetId="17">#REF!</definedName>
    <definedName name="t" localSheetId="18">#REF!</definedName>
    <definedName name="t" localSheetId="19">#REF!</definedName>
    <definedName name="t" localSheetId="1">#REF!</definedName>
    <definedName name="t" localSheetId="5">#REF!</definedName>
    <definedName name="t" localSheetId="7">#REF!</definedName>
    <definedName name="t" localSheetId="6">#REF!</definedName>
    <definedName name="t">#REF!</definedName>
    <definedName name="Thèmes" localSheetId="13">#REF!</definedName>
    <definedName name="Thèmes" localSheetId="14">#REF!</definedName>
    <definedName name="Thèmes" localSheetId="15">#REF!</definedName>
    <definedName name="Thèmes" localSheetId="16">#REF!</definedName>
    <definedName name="Thèmes" localSheetId="17">#REF!</definedName>
    <definedName name="Thèmes" localSheetId="18">#REF!</definedName>
    <definedName name="Thèmes" localSheetId="19">#REF!</definedName>
    <definedName name="Thèmes" localSheetId="1">#REF!</definedName>
    <definedName name="Thèmes" localSheetId="5">#REF!</definedName>
    <definedName name="Thèmes" localSheetId="7">#REF!</definedName>
    <definedName name="Thèmes" localSheetId="6">#REF!</definedName>
    <definedName name="Thèmes">#REF!</definedName>
  </definedNames>
  <calcPr calcId="162913"/>
</workbook>
</file>

<file path=xl/calcChain.xml><?xml version="1.0" encoding="utf-8"?>
<calcChain xmlns="http://schemas.openxmlformats.org/spreadsheetml/2006/main">
  <c r="AM37" i="28" l="1"/>
  <c r="AI37" i="28" l="1"/>
  <c r="L199" i="57" l="1"/>
  <c r="L197" i="57"/>
  <c r="I194" i="57"/>
  <c r="J194" i="57"/>
  <c r="K194" i="57"/>
  <c r="L194" i="57"/>
  <c r="I195" i="57"/>
  <c r="J195" i="57"/>
  <c r="K195" i="57"/>
  <c r="L195" i="57"/>
  <c r="I196" i="57"/>
  <c r="J196" i="57"/>
  <c r="K196" i="57"/>
  <c r="L196" i="57"/>
  <c r="L193" i="57"/>
  <c r="K193" i="57"/>
  <c r="J193" i="57"/>
  <c r="I193" i="57"/>
  <c r="L188" i="57"/>
  <c r="I179" i="57"/>
  <c r="J179" i="57"/>
  <c r="K179" i="57"/>
  <c r="L179" i="57"/>
  <c r="I180" i="57"/>
  <c r="J180" i="57"/>
  <c r="K180" i="57"/>
  <c r="L180" i="57"/>
  <c r="I181" i="57"/>
  <c r="J181" i="57"/>
  <c r="K181" i="57"/>
  <c r="L181" i="57"/>
  <c r="I182" i="57"/>
  <c r="J182" i="57"/>
  <c r="K182" i="57"/>
  <c r="L182" i="57"/>
  <c r="I183" i="57"/>
  <c r="J183" i="57"/>
  <c r="K183" i="57"/>
  <c r="L183" i="57"/>
  <c r="I184" i="57"/>
  <c r="J184" i="57"/>
  <c r="K184" i="57"/>
  <c r="L184" i="57"/>
  <c r="I185" i="57"/>
  <c r="J185" i="57"/>
  <c r="K185" i="57"/>
  <c r="L185" i="57"/>
  <c r="I186" i="57"/>
  <c r="J186" i="57"/>
  <c r="K186" i="57"/>
  <c r="L186" i="57"/>
  <c r="I187" i="57"/>
  <c r="J187" i="57"/>
  <c r="K187" i="57"/>
  <c r="L187" i="57"/>
  <c r="L178" i="57"/>
  <c r="K178" i="57"/>
  <c r="J178" i="57"/>
  <c r="I178" i="57"/>
  <c r="L173" i="57"/>
  <c r="L172" i="57"/>
  <c r="L171" i="57"/>
  <c r="L170" i="57"/>
  <c r="L169" i="57"/>
  <c r="K172" i="57"/>
  <c r="K171" i="57"/>
  <c r="K170" i="57"/>
  <c r="K169" i="57"/>
  <c r="J172" i="57"/>
  <c r="J171" i="57"/>
  <c r="J170" i="57"/>
  <c r="J169" i="57"/>
  <c r="I172" i="57"/>
  <c r="I171" i="57"/>
  <c r="I170" i="57"/>
  <c r="I169" i="57"/>
  <c r="L138" i="57"/>
  <c r="L137" i="57"/>
  <c r="K137" i="57"/>
  <c r="J137" i="57"/>
  <c r="I137" i="57"/>
  <c r="L132" i="57"/>
  <c r="L131" i="57"/>
  <c r="K131" i="57"/>
  <c r="J131" i="57"/>
  <c r="I131" i="57"/>
  <c r="L126" i="57"/>
  <c r="L123" i="57"/>
  <c r="K123" i="57"/>
  <c r="J123" i="57"/>
  <c r="I123" i="57"/>
  <c r="K110" i="57"/>
  <c r="K107" i="57"/>
  <c r="K106" i="57"/>
  <c r="K105" i="57"/>
  <c r="K104" i="57"/>
  <c r="K103" i="57"/>
  <c r="K102" i="57"/>
  <c r="K101" i="57"/>
  <c r="K84" i="57"/>
  <c r="L65" i="57"/>
  <c r="K110" i="51"/>
  <c r="K107" i="51"/>
  <c r="K102" i="51"/>
  <c r="K103" i="51"/>
  <c r="K104" i="51"/>
  <c r="K105" i="51"/>
  <c r="K106" i="51"/>
  <c r="K101" i="51"/>
  <c r="L91" i="57"/>
  <c r="L91" i="51"/>
  <c r="L88" i="57"/>
  <c r="K90" i="57"/>
  <c r="J90" i="57"/>
  <c r="I90" i="57"/>
  <c r="K89" i="57"/>
  <c r="J89" i="57"/>
  <c r="I89" i="57"/>
  <c r="K88" i="57"/>
  <c r="J88" i="57"/>
  <c r="I88" i="57"/>
  <c r="L86" i="57"/>
  <c r="K87" i="57"/>
  <c r="J87" i="57"/>
  <c r="I87" i="57"/>
  <c r="K86" i="57"/>
  <c r="J86" i="57"/>
  <c r="I86" i="57"/>
  <c r="L84" i="57"/>
  <c r="K85" i="57"/>
  <c r="J85" i="57"/>
  <c r="I85" i="57"/>
  <c r="J84" i="57"/>
  <c r="I84" i="57"/>
  <c r="L83" i="57"/>
  <c r="K83" i="57"/>
  <c r="J83" i="57"/>
  <c r="I83" i="57"/>
  <c r="L80" i="57"/>
  <c r="K82" i="57"/>
  <c r="J82" i="57"/>
  <c r="I82" i="57"/>
  <c r="K81" i="57"/>
  <c r="J81" i="57"/>
  <c r="I81" i="57"/>
  <c r="K80" i="57"/>
  <c r="J80" i="57"/>
  <c r="I80" i="57"/>
  <c r="L79" i="57"/>
  <c r="K79" i="57"/>
  <c r="J79" i="57"/>
  <c r="I79" i="57"/>
  <c r="L76" i="57"/>
  <c r="K78" i="57"/>
  <c r="K77" i="57"/>
  <c r="K76" i="57"/>
  <c r="J78" i="57"/>
  <c r="J77" i="57"/>
  <c r="J76" i="57"/>
  <c r="I78" i="57"/>
  <c r="I77" i="57"/>
  <c r="I76" i="57"/>
  <c r="L73" i="57"/>
  <c r="K75" i="57"/>
  <c r="J75" i="57"/>
  <c r="I75" i="57"/>
  <c r="K74" i="57"/>
  <c r="J74" i="57"/>
  <c r="I74" i="57"/>
  <c r="K73" i="57"/>
  <c r="J73" i="57"/>
  <c r="I73" i="57"/>
  <c r="L70" i="57"/>
  <c r="K70" i="57"/>
  <c r="J70" i="57"/>
  <c r="I70" i="57"/>
  <c r="L60" i="57"/>
  <c r="K60" i="57"/>
  <c r="J60" i="57"/>
  <c r="I60" i="57"/>
  <c r="T1" i="54"/>
  <c r="P1" i="35"/>
  <c r="I23" i="57"/>
  <c r="I21" i="57"/>
  <c r="I20" i="57"/>
  <c r="I19" i="57"/>
  <c r="I13" i="57"/>
  <c r="I12" i="57"/>
  <c r="I11" i="57"/>
  <c r="I9" i="57"/>
  <c r="G3" i="51"/>
  <c r="K164" i="51"/>
  <c r="A219" i="57"/>
  <c r="A218" i="57"/>
  <c r="A217" i="57"/>
  <c r="A216" i="57"/>
  <c r="A215" i="57"/>
  <c r="A214" i="57"/>
  <c r="K164" i="57"/>
  <c r="I164" i="57"/>
  <c r="G164" i="57"/>
  <c r="A160" i="57"/>
  <c r="A159" i="57"/>
  <c r="A158" i="57"/>
  <c r="A157" i="57"/>
  <c r="A156" i="57"/>
  <c r="A155" i="57"/>
  <c r="K118" i="57"/>
  <c r="I118" i="57"/>
  <c r="G118" i="57"/>
  <c r="K54" i="57"/>
  <c r="I54" i="57"/>
  <c r="G54" i="57"/>
  <c r="E38" i="57"/>
  <c r="A38" i="57"/>
  <c r="E37" i="57"/>
  <c r="A37" i="57"/>
  <c r="E36" i="57"/>
  <c r="A36" i="57"/>
  <c r="E35" i="57"/>
  <c r="A35" i="57"/>
  <c r="E34" i="57"/>
  <c r="A34" i="57"/>
  <c r="E33" i="57"/>
  <c r="A33" i="57"/>
  <c r="E32" i="57"/>
  <c r="A32" i="57"/>
  <c r="E31" i="57"/>
  <c r="A31" i="57"/>
  <c r="K3" i="57"/>
  <c r="I3" i="57"/>
  <c r="G3" i="57"/>
  <c r="K10" i="26"/>
  <c r="K9" i="26"/>
  <c r="K8" i="26"/>
  <c r="K6" i="26"/>
  <c r="J10" i="26"/>
  <c r="J9" i="26"/>
  <c r="J8" i="26"/>
  <c r="J6" i="26"/>
  <c r="Q4" i="35"/>
  <c r="P4" i="35"/>
  <c r="Q15" i="35"/>
  <c r="Q12" i="35"/>
  <c r="P12" i="35"/>
  <c r="P15" i="35" s="1"/>
  <c r="A6" i="56" l="1"/>
  <c r="A5" i="56"/>
  <c r="A4" i="56"/>
  <c r="A3" i="56"/>
  <c r="AN4" i="54" l="1"/>
  <c r="AI4" i="54"/>
  <c r="AD4" i="54"/>
  <c r="Y4" i="54"/>
  <c r="T4" i="54"/>
  <c r="O4" i="54"/>
  <c r="J4" i="54"/>
  <c r="E4" i="54"/>
  <c r="I1" i="54"/>
  <c r="D1" i="54"/>
  <c r="AI32" i="28" l="1"/>
  <c r="K32" i="28"/>
  <c r="AM34" i="28"/>
  <c r="AM32" i="28"/>
  <c r="AM30" i="28"/>
  <c r="AM26" i="28"/>
  <c r="AM22" i="28"/>
  <c r="AM19" i="28"/>
  <c r="AI34" i="28"/>
  <c r="AI30" i="28"/>
  <c r="AI26" i="28"/>
  <c r="AI22" i="28"/>
  <c r="AI19" i="28"/>
  <c r="AE34" i="28"/>
  <c r="AE32" i="28"/>
  <c r="AE30" i="28"/>
  <c r="AE26" i="28"/>
  <c r="AE22" i="28"/>
  <c r="AE19" i="28"/>
  <c r="AA16" i="28"/>
  <c r="S16" i="28"/>
  <c r="AA34" i="28"/>
  <c r="AA32" i="28"/>
  <c r="AA30" i="28"/>
  <c r="AA26" i="28"/>
  <c r="AA22" i="28"/>
  <c r="AA19" i="28"/>
  <c r="W34" i="28"/>
  <c r="W32" i="28"/>
  <c r="W30" i="28"/>
  <c r="W26" i="28"/>
  <c r="W22" i="28"/>
  <c r="W19" i="28"/>
  <c r="S34" i="28"/>
  <c r="S32" i="28"/>
  <c r="S30" i="28"/>
  <c r="S26" i="28"/>
  <c r="S22" i="28"/>
  <c r="S19" i="28"/>
  <c r="O34" i="28"/>
  <c r="O32" i="28"/>
  <c r="O30" i="28"/>
  <c r="O26" i="28"/>
  <c r="O22" i="28"/>
  <c r="O19" i="28"/>
  <c r="K34" i="28"/>
  <c r="K30" i="28"/>
  <c r="K26" i="28"/>
  <c r="K22" i="28"/>
  <c r="K19" i="28"/>
  <c r="N12" i="35" l="1"/>
  <c r="S29" i="28" l="1"/>
  <c r="AM29" i="28" l="1"/>
  <c r="AM25" i="28"/>
  <c r="AM16" i="28"/>
  <c r="AI29" i="28"/>
  <c r="AI25" i="28"/>
  <c r="AI16" i="28"/>
  <c r="AE29" i="28"/>
  <c r="AE25" i="28"/>
  <c r="AE16" i="28"/>
  <c r="AA29" i="28"/>
  <c r="AA25" i="28"/>
  <c r="W29" i="28"/>
  <c r="W25" i="28"/>
  <c r="W16" i="28"/>
  <c r="S25" i="28"/>
  <c r="O29" i="28"/>
  <c r="O25" i="28"/>
  <c r="O16" i="28"/>
  <c r="AM7" i="28"/>
  <c r="AI7" i="28"/>
  <c r="AE7" i="28"/>
  <c r="AA7" i="28"/>
  <c r="W7" i="28"/>
  <c r="S7" i="28"/>
  <c r="O7" i="28"/>
  <c r="AI3" i="28"/>
  <c r="N1" i="40" l="1"/>
  <c r="H1" i="40"/>
  <c r="AM3" i="28"/>
  <c r="AE3" i="28"/>
  <c r="AA3" i="28"/>
  <c r="W3" i="28"/>
  <c r="S3" i="28"/>
  <c r="O3" i="28"/>
  <c r="H61" i="52"/>
  <c r="G61" i="52"/>
  <c r="F61" i="52"/>
  <c r="E61" i="52"/>
  <c r="D61" i="52"/>
  <c r="C61" i="52"/>
  <c r="H53" i="52"/>
  <c r="G53" i="52"/>
  <c r="F53" i="52"/>
  <c r="E53" i="52"/>
  <c r="D53" i="52"/>
  <c r="C53" i="52"/>
  <c r="H45" i="52"/>
  <c r="G45" i="52"/>
  <c r="F45" i="52"/>
  <c r="E45" i="52"/>
  <c r="D45" i="52"/>
  <c r="C45" i="52"/>
  <c r="H37" i="52"/>
  <c r="G37" i="52"/>
  <c r="F37" i="52"/>
  <c r="E37" i="52"/>
  <c r="D37" i="52"/>
  <c r="C37" i="52"/>
  <c r="H29" i="52"/>
  <c r="G29" i="52"/>
  <c r="F29" i="52"/>
  <c r="E29" i="52"/>
  <c r="D29" i="52"/>
  <c r="C29" i="52"/>
  <c r="H21" i="52"/>
  <c r="G21" i="52"/>
  <c r="F21" i="52"/>
  <c r="E21" i="52"/>
  <c r="D21" i="52"/>
  <c r="C21" i="52"/>
  <c r="H13" i="52"/>
  <c r="G13" i="52"/>
  <c r="F13" i="52"/>
  <c r="E13" i="52"/>
  <c r="D13" i="52"/>
  <c r="C13" i="52"/>
  <c r="O4" i="53"/>
  <c r="N4" i="53"/>
  <c r="K17" i="26" l="1"/>
  <c r="K16" i="26"/>
  <c r="K15" i="26"/>
  <c r="AM12" i="37"/>
  <c r="AM13" i="37" s="1"/>
  <c r="AM6" i="37"/>
  <c r="AM9" i="37" s="1"/>
  <c r="AM3" i="37"/>
  <c r="AI3" i="37"/>
  <c r="AM16" i="37"/>
  <c r="AM17" i="37" s="1"/>
  <c r="AS4" i="40"/>
  <c r="AV33" i="40"/>
  <c r="AN4" i="40"/>
  <c r="K5" i="26"/>
  <c r="J5" i="26"/>
  <c r="AM12" i="28"/>
  <c r="AI12" i="28"/>
  <c r="AE12" i="28"/>
  <c r="AA12" i="28"/>
  <c r="W12" i="28"/>
  <c r="S12" i="28"/>
  <c r="O40" i="28"/>
  <c r="O12" i="28"/>
  <c r="K7" i="28"/>
  <c r="K16" i="28"/>
  <c r="AM19" i="37" l="1"/>
  <c r="K18" i="26"/>
  <c r="K19" i="26" s="1"/>
  <c r="K20" i="26" s="1"/>
  <c r="AM40" i="28"/>
  <c r="K7" i="26" l="1"/>
  <c r="I10" i="57" s="1"/>
  <c r="L94" i="57"/>
  <c r="K11" i="26"/>
  <c r="K1" i="53"/>
  <c r="D59" i="52"/>
  <c r="D51" i="52"/>
  <c r="H5" i="52"/>
  <c r="G5" i="52"/>
  <c r="F5" i="52"/>
  <c r="E5" i="52"/>
  <c r="D5" i="52"/>
  <c r="C5" i="52"/>
  <c r="M4" i="53"/>
  <c r="L4" i="53"/>
  <c r="K4" i="53"/>
  <c r="J4" i="53"/>
  <c r="I4" i="53"/>
  <c r="H4" i="53"/>
  <c r="G2" i="53"/>
  <c r="G1" i="53"/>
  <c r="D43" i="52"/>
  <c r="D35" i="52"/>
  <c r="D27" i="52"/>
  <c r="D19" i="52"/>
  <c r="D11" i="52"/>
  <c r="D3" i="52"/>
  <c r="L140" i="57" l="1"/>
  <c r="I15" i="57"/>
  <c r="K22" i="26"/>
  <c r="K12" i="26"/>
  <c r="K13" i="26" s="1"/>
  <c r="G2" i="28"/>
  <c r="S19" i="37"/>
  <c r="O19" i="37"/>
  <c r="K19" i="37"/>
  <c r="AQ33" i="40"/>
  <c r="AL33" i="40"/>
  <c r="AG33" i="40"/>
  <c r="AB33" i="40"/>
  <c r="W33" i="40"/>
  <c r="R33" i="40"/>
  <c r="M33" i="40"/>
  <c r="K23" i="26" l="1"/>
  <c r="K25" i="26" s="1"/>
  <c r="I27" i="57" s="1"/>
  <c r="I25" i="57"/>
  <c r="I164" i="51"/>
  <c r="G164" i="51"/>
  <c r="K118" i="51"/>
  <c r="I118" i="51"/>
  <c r="G118" i="51"/>
  <c r="I54" i="51"/>
  <c r="G54" i="51"/>
  <c r="I3" i="51"/>
  <c r="K164" i="49"/>
  <c r="I164" i="49"/>
  <c r="G164" i="49"/>
  <c r="K118" i="49"/>
  <c r="I118" i="49"/>
  <c r="G118" i="49"/>
  <c r="I54" i="49"/>
  <c r="G54" i="49"/>
  <c r="I3" i="49"/>
  <c r="L197" i="48"/>
  <c r="L188" i="48"/>
  <c r="L173" i="48"/>
  <c r="K164" i="48"/>
  <c r="I164" i="48"/>
  <c r="G164" i="48"/>
  <c r="K118" i="48"/>
  <c r="I118" i="48"/>
  <c r="G118" i="48"/>
  <c r="K106" i="48"/>
  <c r="K105" i="48"/>
  <c r="K104" i="48"/>
  <c r="K103" i="48"/>
  <c r="K102" i="48"/>
  <c r="K101" i="48"/>
  <c r="I54" i="48"/>
  <c r="G54" i="48"/>
  <c r="I3" i="48"/>
  <c r="K164" i="47"/>
  <c r="I164" i="47"/>
  <c r="G164" i="47"/>
  <c r="K118" i="47"/>
  <c r="I118" i="47"/>
  <c r="G118" i="47"/>
  <c r="I54" i="47"/>
  <c r="G54" i="47"/>
  <c r="I3" i="47"/>
  <c r="K164" i="46"/>
  <c r="I164" i="46"/>
  <c r="G164" i="46"/>
  <c r="K118" i="46"/>
  <c r="I118" i="46"/>
  <c r="G118" i="46"/>
  <c r="I54" i="46"/>
  <c r="G54" i="46"/>
  <c r="I3" i="46"/>
  <c r="G3" i="46"/>
  <c r="S6" i="37"/>
  <c r="K118" i="45"/>
  <c r="I118" i="45"/>
  <c r="G118" i="45"/>
  <c r="K54" i="45"/>
  <c r="I54" i="45"/>
  <c r="K164" i="41" l="1"/>
  <c r="I164" i="41"/>
  <c r="G164" i="41"/>
  <c r="K118" i="41"/>
  <c r="I118" i="41"/>
  <c r="G118" i="41"/>
  <c r="I54" i="41"/>
  <c r="G54" i="41"/>
  <c r="I3" i="41"/>
  <c r="Z1" i="37" l="1"/>
  <c r="L197" i="51" l="1"/>
  <c r="L196" i="51"/>
  <c r="L195" i="51"/>
  <c r="L194" i="51"/>
  <c r="L193" i="51"/>
  <c r="L188" i="51"/>
  <c r="L187" i="51"/>
  <c r="L186" i="51"/>
  <c r="L185" i="51"/>
  <c r="L184" i="51"/>
  <c r="L183" i="51"/>
  <c r="L182" i="51"/>
  <c r="L181" i="51"/>
  <c r="L180" i="51"/>
  <c r="L179" i="51"/>
  <c r="L178" i="51"/>
  <c r="L173" i="51"/>
  <c r="L172" i="51"/>
  <c r="L171" i="51"/>
  <c r="L170" i="51"/>
  <c r="L169" i="51"/>
  <c r="K196" i="51"/>
  <c r="K195" i="51"/>
  <c r="K194" i="51"/>
  <c r="K193" i="51"/>
  <c r="K187" i="51"/>
  <c r="K186" i="51"/>
  <c r="K185" i="51"/>
  <c r="K184" i="51"/>
  <c r="K183" i="51"/>
  <c r="K182" i="51"/>
  <c r="K181" i="51"/>
  <c r="K180" i="51"/>
  <c r="K179" i="51"/>
  <c r="K178" i="51"/>
  <c r="K172" i="51"/>
  <c r="K171" i="51"/>
  <c r="K170" i="51"/>
  <c r="K169" i="51"/>
  <c r="J196" i="51"/>
  <c r="J195" i="51"/>
  <c r="J194" i="51"/>
  <c r="J193" i="51"/>
  <c r="J187" i="51"/>
  <c r="J186" i="51"/>
  <c r="J185" i="51"/>
  <c r="J184" i="51"/>
  <c r="J183" i="51"/>
  <c r="J182" i="51"/>
  <c r="J181" i="51"/>
  <c r="J180" i="51"/>
  <c r="J179" i="51"/>
  <c r="J178" i="51"/>
  <c r="J172" i="51"/>
  <c r="J171" i="51"/>
  <c r="J170" i="51"/>
  <c r="J169" i="51"/>
  <c r="I196" i="51"/>
  <c r="I195" i="51"/>
  <c r="I194" i="51"/>
  <c r="I193" i="51"/>
  <c r="I187" i="51"/>
  <c r="I186" i="51"/>
  <c r="I185" i="51"/>
  <c r="I184" i="51"/>
  <c r="I183" i="51"/>
  <c r="I182" i="51"/>
  <c r="I181" i="51"/>
  <c r="I180" i="51"/>
  <c r="I179" i="51"/>
  <c r="I178" i="51"/>
  <c r="I172" i="51"/>
  <c r="I171" i="51"/>
  <c r="I170" i="51"/>
  <c r="I169" i="51"/>
  <c r="K137" i="51"/>
  <c r="K131" i="51"/>
  <c r="K123" i="51"/>
  <c r="J137" i="51"/>
  <c r="J131" i="51"/>
  <c r="J123" i="51"/>
  <c r="I137" i="51"/>
  <c r="I131" i="51"/>
  <c r="I123" i="51"/>
  <c r="K90" i="51"/>
  <c r="K89" i="51"/>
  <c r="K88" i="51"/>
  <c r="K87" i="51"/>
  <c r="K86" i="51"/>
  <c r="K85" i="51"/>
  <c r="K84" i="51"/>
  <c r="K83" i="51"/>
  <c r="K82" i="51"/>
  <c r="K81" i="51"/>
  <c r="K80" i="51"/>
  <c r="K79" i="51"/>
  <c r="K78" i="51"/>
  <c r="K77" i="51"/>
  <c r="K76" i="51"/>
  <c r="K75" i="51"/>
  <c r="K74" i="51"/>
  <c r="K73" i="51"/>
  <c r="K70" i="51"/>
  <c r="K60" i="51"/>
  <c r="J90" i="51"/>
  <c r="J89" i="51"/>
  <c r="J88" i="51"/>
  <c r="J87" i="51"/>
  <c r="J86" i="51"/>
  <c r="J85" i="51"/>
  <c r="J84" i="51"/>
  <c r="J83" i="51"/>
  <c r="J82" i="51"/>
  <c r="J81" i="51"/>
  <c r="J80" i="51"/>
  <c r="J79" i="51"/>
  <c r="J78" i="51"/>
  <c r="J77" i="51"/>
  <c r="J76" i="51"/>
  <c r="J75" i="51"/>
  <c r="J74" i="51"/>
  <c r="J73" i="51"/>
  <c r="J70" i="51"/>
  <c r="J60" i="51"/>
  <c r="I90" i="51"/>
  <c r="I89" i="51"/>
  <c r="I88" i="51"/>
  <c r="I87" i="51"/>
  <c r="I86" i="51"/>
  <c r="I85" i="51"/>
  <c r="I84" i="51"/>
  <c r="I83" i="51"/>
  <c r="I82" i="51"/>
  <c r="I81" i="51"/>
  <c r="I80" i="51"/>
  <c r="I79" i="51"/>
  <c r="I78" i="51"/>
  <c r="I77" i="51"/>
  <c r="I76" i="51"/>
  <c r="I75" i="51"/>
  <c r="I74" i="51"/>
  <c r="I73" i="51"/>
  <c r="I70" i="51"/>
  <c r="I60" i="51"/>
  <c r="A219" i="51"/>
  <c r="A218" i="51"/>
  <c r="A217" i="51"/>
  <c r="A216" i="51"/>
  <c r="A215" i="51"/>
  <c r="A214" i="51"/>
  <c r="A160" i="51"/>
  <c r="A159" i="51"/>
  <c r="A158" i="51"/>
  <c r="A157" i="51"/>
  <c r="A156" i="51"/>
  <c r="A155" i="51"/>
  <c r="K54" i="51"/>
  <c r="E38" i="51"/>
  <c r="A38" i="51"/>
  <c r="E37" i="51"/>
  <c r="A37" i="51"/>
  <c r="E36" i="51"/>
  <c r="A36" i="51"/>
  <c r="E35" i="51"/>
  <c r="A35" i="51"/>
  <c r="E34" i="51"/>
  <c r="A34" i="51"/>
  <c r="E33" i="51"/>
  <c r="A33" i="51"/>
  <c r="E32" i="51"/>
  <c r="A32" i="51"/>
  <c r="E31" i="51"/>
  <c r="A31" i="51"/>
  <c r="K3" i="51"/>
  <c r="L197" i="47"/>
  <c r="L196" i="47"/>
  <c r="L195" i="47"/>
  <c r="L194" i="47"/>
  <c r="L193" i="47"/>
  <c r="L188" i="47"/>
  <c r="L187" i="47"/>
  <c r="L186" i="47"/>
  <c r="L185" i="47"/>
  <c r="L184" i="47"/>
  <c r="L183" i="47"/>
  <c r="L182" i="47"/>
  <c r="L181" i="47"/>
  <c r="L180" i="47"/>
  <c r="L179" i="47"/>
  <c r="L178" i="47"/>
  <c r="L173" i="47"/>
  <c r="L172" i="47"/>
  <c r="L171" i="47"/>
  <c r="L170" i="47"/>
  <c r="L169" i="47"/>
  <c r="K196" i="47"/>
  <c r="K195" i="47"/>
  <c r="K194" i="47"/>
  <c r="K193" i="47"/>
  <c r="K187" i="47"/>
  <c r="K186" i="47"/>
  <c r="K185" i="47"/>
  <c r="K184" i="47"/>
  <c r="K183" i="47"/>
  <c r="K182" i="47"/>
  <c r="K181" i="47"/>
  <c r="K180" i="47"/>
  <c r="K179" i="47"/>
  <c r="K178" i="47"/>
  <c r="K172" i="47"/>
  <c r="K171" i="47"/>
  <c r="K170" i="47"/>
  <c r="K169" i="47"/>
  <c r="J196" i="47"/>
  <c r="J195" i="47"/>
  <c r="J194" i="47"/>
  <c r="J193" i="47"/>
  <c r="J187" i="47"/>
  <c r="J186" i="47"/>
  <c r="J185" i="47"/>
  <c r="J184" i="47"/>
  <c r="J183" i="47"/>
  <c r="J182" i="47"/>
  <c r="J181" i="47"/>
  <c r="J180" i="47"/>
  <c r="J179" i="47"/>
  <c r="J178" i="47"/>
  <c r="J172" i="47"/>
  <c r="J171" i="47"/>
  <c r="J170" i="47"/>
  <c r="J169" i="47"/>
  <c r="I196" i="47"/>
  <c r="I195" i="47"/>
  <c r="I194" i="47"/>
  <c r="I193" i="47"/>
  <c r="I187" i="47"/>
  <c r="I186" i="47"/>
  <c r="I185" i="47"/>
  <c r="I184" i="47"/>
  <c r="I183" i="47"/>
  <c r="I182" i="47"/>
  <c r="I181" i="47"/>
  <c r="I180" i="47"/>
  <c r="I179" i="47"/>
  <c r="I178" i="47"/>
  <c r="I172" i="47"/>
  <c r="I171" i="47"/>
  <c r="I170" i="47"/>
  <c r="I169" i="47"/>
  <c r="I123" i="48"/>
  <c r="L196" i="48"/>
  <c r="L195" i="48"/>
  <c r="L194" i="48"/>
  <c r="L193" i="48"/>
  <c r="L187" i="48"/>
  <c r="L186" i="48"/>
  <c r="L185" i="48"/>
  <c r="L184" i="48"/>
  <c r="L183" i="48"/>
  <c r="L182" i="48"/>
  <c r="L181" i="48"/>
  <c r="L180" i="48"/>
  <c r="L179" i="48"/>
  <c r="L178" i="48"/>
  <c r="L172" i="48"/>
  <c r="L171" i="48"/>
  <c r="L170" i="48"/>
  <c r="L169" i="48"/>
  <c r="K196" i="48"/>
  <c r="K195" i="48"/>
  <c r="K194" i="48"/>
  <c r="K193" i="48"/>
  <c r="K187" i="48"/>
  <c r="K186" i="48"/>
  <c r="K185" i="48"/>
  <c r="K184" i="48"/>
  <c r="K183" i="48"/>
  <c r="K182" i="48"/>
  <c r="K181" i="48"/>
  <c r="K180" i="48"/>
  <c r="K179" i="48"/>
  <c r="K178" i="48"/>
  <c r="K172" i="48"/>
  <c r="K171" i="48"/>
  <c r="K170" i="48"/>
  <c r="K169" i="48"/>
  <c r="J196" i="48"/>
  <c r="J195" i="48"/>
  <c r="J194" i="48"/>
  <c r="J193" i="48"/>
  <c r="J187" i="48"/>
  <c r="J186" i="48"/>
  <c r="J185" i="48"/>
  <c r="J184" i="48"/>
  <c r="J183" i="48"/>
  <c r="J182" i="48"/>
  <c r="J181" i="48"/>
  <c r="J180" i="48"/>
  <c r="J179" i="48"/>
  <c r="J178" i="48"/>
  <c r="J172" i="48"/>
  <c r="J171" i="48"/>
  <c r="J170" i="48"/>
  <c r="J169" i="48"/>
  <c r="I196" i="48"/>
  <c r="I195" i="48"/>
  <c r="I194" i="48"/>
  <c r="I193" i="48"/>
  <c r="I187" i="48"/>
  <c r="I186" i="48"/>
  <c r="I185" i="48"/>
  <c r="I184" i="48"/>
  <c r="I183" i="48"/>
  <c r="I182" i="48"/>
  <c r="I181" i="48"/>
  <c r="I180" i="48"/>
  <c r="I179" i="48"/>
  <c r="I178" i="48"/>
  <c r="I172" i="48"/>
  <c r="I171" i="48"/>
  <c r="I170" i="48"/>
  <c r="I169" i="48"/>
  <c r="L197" i="49"/>
  <c r="L196" i="49"/>
  <c r="L195" i="49"/>
  <c r="L194" i="49"/>
  <c r="L193" i="49"/>
  <c r="L188" i="49"/>
  <c r="L187" i="49"/>
  <c r="L186" i="49"/>
  <c r="L185" i="49"/>
  <c r="L184" i="49"/>
  <c r="L183" i="49"/>
  <c r="L182" i="49"/>
  <c r="L181" i="49"/>
  <c r="L180" i="49"/>
  <c r="L179" i="49"/>
  <c r="L178" i="49"/>
  <c r="L173" i="49"/>
  <c r="L172" i="49"/>
  <c r="L171" i="49"/>
  <c r="L170" i="49"/>
  <c r="L169" i="49"/>
  <c r="K196" i="49"/>
  <c r="K195" i="49"/>
  <c r="K194" i="49"/>
  <c r="K193" i="49"/>
  <c r="K187" i="49"/>
  <c r="K186" i="49"/>
  <c r="K185" i="49"/>
  <c r="K184" i="49"/>
  <c r="K183" i="49"/>
  <c r="K182" i="49"/>
  <c r="K181" i="49"/>
  <c r="K180" i="49"/>
  <c r="K179" i="49"/>
  <c r="K178" i="49"/>
  <c r="K172" i="49"/>
  <c r="K171" i="49"/>
  <c r="K170" i="49"/>
  <c r="K169" i="49"/>
  <c r="J196" i="49"/>
  <c r="J195" i="49"/>
  <c r="J194" i="49"/>
  <c r="J193" i="49"/>
  <c r="J187" i="49"/>
  <c r="J186" i="49"/>
  <c r="J185" i="49"/>
  <c r="J184" i="49"/>
  <c r="J183" i="49"/>
  <c r="J182" i="49"/>
  <c r="J181" i="49"/>
  <c r="J180" i="49"/>
  <c r="J179" i="49"/>
  <c r="J178" i="49"/>
  <c r="J172" i="49"/>
  <c r="J171" i="49"/>
  <c r="J170" i="49"/>
  <c r="J169" i="49"/>
  <c r="I196" i="49"/>
  <c r="I195" i="49"/>
  <c r="I194" i="49"/>
  <c r="I193" i="49"/>
  <c r="I187" i="49"/>
  <c r="I186" i="49"/>
  <c r="I185" i="49"/>
  <c r="I184" i="49"/>
  <c r="I183" i="49"/>
  <c r="I182" i="49"/>
  <c r="I181" i="49"/>
  <c r="I180" i="49"/>
  <c r="I179" i="49"/>
  <c r="I178" i="49"/>
  <c r="I172" i="49"/>
  <c r="I171" i="49"/>
  <c r="I170" i="49"/>
  <c r="I169" i="49"/>
  <c r="K137" i="49"/>
  <c r="K131" i="49"/>
  <c r="K123" i="49"/>
  <c r="J137" i="49"/>
  <c r="J131" i="49"/>
  <c r="J123" i="49"/>
  <c r="I137" i="49"/>
  <c r="I131" i="49"/>
  <c r="I123" i="49"/>
  <c r="K106" i="49"/>
  <c r="K105" i="49"/>
  <c r="K104" i="49"/>
  <c r="K103" i="49"/>
  <c r="K102" i="49"/>
  <c r="K101" i="49"/>
  <c r="K90" i="49"/>
  <c r="K89" i="49"/>
  <c r="K88" i="49"/>
  <c r="K87" i="49"/>
  <c r="K86" i="49"/>
  <c r="K85" i="49"/>
  <c r="K84" i="49"/>
  <c r="K83" i="49"/>
  <c r="K82" i="49"/>
  <c r="K81" i="49"/>
  <c r="K80" i="49"/>
  <c r="K79" i="49"/>
  <c r="K78" i="49"/>
  <c r="K77" i="49"/>
  <c r="K76" i="49"/>
  <c r="K75" i="49"/>
  <c r="K74" i="49"/>
  <c r="K73" i="49"/>
  <c r="K70" i="49"/>
  <c r="K60" i="49"/>
  <c r="J90" i="49"/>
  <c r="J89" i="49"/>
  <c r="J88" i="49"/>
  <c r="J87" i="49"/>
  <c r="J86" i="49"/>
  <c r="J85" i="49"/>
  <c r="J84" i="49"/>
  <c r="J83" i="49"/>
  <c r="J82" i="49"/>
  <c r="J81" i="49"/>
  <c r="J80" i="49"/>
  <c r="J79" i="49"/>
  <c r="J78" i="49"/>
  <c r="J77" i="49"/>
  <c r="J76" i="49"/>
  <c r="J75" i="49"/>
  <c r="J74" i="49"/>
  <c r="J73" i="49"/>
  <c r="J70" i="49"/>
  <c r="J60" i="49"/>
  <c r="I90" i="49"/>
  <c r="I89" i="49"/>
  <c r="I88" i="49"/>
  <c r="I87" i="49"/>
  <c r="I86" i="49"/>
  <c r="I85" i="49"/>
  <c r="I84" i="49"/>
  <c r="I83" i="49"/>
  <c r="I82" i="49"/>
  <c r="I81" i="49"/>
  <c r="I80" i="49"/>
  <c r="I79" i="49"/>
  <c r="I78" i="49"/>
  <c r="I77" i="49"/>
  <c r="I76" i="49"/>
  <c r="I75" i="49"/>
  <c r="I74" i="49"/>
  <c r="I73" i="49"/>
  <c r="I70" i="49"/>
  <c r="I60" i="49"/>
  <c r="G3" i="49"/>
  <c r="A219" i="49"/>
  <c r="A218" i="49"/>
  <c r="A217" i="49"/>
  <c r="A216" i="49"/>
  <c r="A215" i="49"/>
  <c r="A214" i="49"/>
  <c r="A160" i="49"/>
  <c r="A159" i="49"/>
  <c r="A158" i="49"/>
  <c r="A157" i="49"/>
  <c r="A156" i="49"/>
  <c r="A155" i="49"/>
  <c r="K54" i="49"/>
  <c r="E38" i="49"/>
  <c r="A38" i="49"/>
  <c r="E37" i="49"/>
  <c r="A37" i="49"/>
  <c r="E36" i="49"/>
  <c r="A36" i="49"/>
  <c r="E35" i="49"/>
  <c r="A35" i="49"/>
  <c r="E34" i="49"/>
  <c r="A34" i="49"/>
  <c r="E33" i="49"/>
  <c r="A33" i="49"/>
  <c r="E32" i="49"/>
  <c r="A32" i="49"/>
  <c r="E31" i="49"/>
  <c r="A31" i="49"/>
  <c r="K3" i="49"/>
  <c r="K137" i="48"/>
  <c r="K131" i="48"/>
  <c r="K123" i="48"/>
  <c r="J137" i="48"/>
  <c r="J131" i="48"/>
  <c r="J123" i="48"/>
  <c r="I137" i="48"/>
  <c r="I131" i="48"/>
  <c r="K90" i="48"/>
  <c r="K89" i="48"/>
  <c r="K88" i="48"/>
  <c r="K87" i="48"/>
  <c r="K86" i="48"/>
  <c r="K85" i="48"/>
  <c r="K84" i="48"/>
  <c r="K83" i="48"/>
  <c r="K82" i="48"/>
  <c r="K81" i="48"/>
  <c r="K80" i="48"/>
  <c r="K79" i="48"/>
  <c r="K78" i="48"/>
  <c r="K77" i="48"/>
  <c r="K76" i="48"/>
  <c r="K75" i="48"/>
  <c r="K74" i="48"/>
  <c r="K73" i="48"/>
  <c r="K70" i="48"/>
  <c r="K60" i="48"/>
  <c r="J90" i="48"/>
  <c r="J89" i="48"/>
  <c r="J88" i="48"/>
  <c r="J87" i="48"/>
  <c r="J86" i="48"/>
  <c r="J85" i="48"/>
  <c r="J84" i="48"/>
  <c r="J83" i="48"/>
  <c r="J82" i="48"/>
  <c r="J81" i="48"/>
  <c r="J80" i="48"/>
  <c r="J79" i="48"/>
  <c r="J78" i="48"/>
  <c r="J77" i="48"/>
  <c r="J76" i="48"/>
  <c r="J75" i="48"/>
  <c r="J74" i="48"/>
  <c r="J73" i="48"/>
  <c r="J70" i="48"/>
  <c r="J60" i="48"/>
  <c r="I90" i="48"/>
  <c r="I89" i="48"/>
  <c r="I88" i="48"/>
  <c r="I87" i="48"/>
  <c r="I86" i="48"/>
  <c r="I85" i="48"/>
  <c r="I84" i="48"/>
  <c r="I83" i="48"/>
  <c r="I82" i="48"/>
  <c r="I81" i="48"/>
  <c r="I80" i="48"/>
  <c r="I79" i="48"/>
  <c r="I78" i="48"/>
  <c r="I77" i="48"/>
  <c r="I76" i="48"/>
  <c r="I75" i="48"/>
  <c r="I74" i="48"/>
  <c r="I73" i="48"/>
  <c r="I70" i="48"/>
  <c r="I60" i="48"/>
  <c r="G3" i="48"/>
  <c r="A219" i="48"/>
  <c r="A218" i="48"/>
  <c r="A217" i="48"/>
  <c r="A216" i="48"/>
  <c r="A215" i="48"/>
  <c r="A214" i="48"/>
  <c r="A160" i="48"/>
  <c r="A159" i="48"/>
  <c r="A158" i="48"/>
  <c r="A157" i="48"/>
  <c r="A156" i="48"/>
  <c r="A155" i="48"/>
  <c r="K54" i="48"/>
  <c r="E38" i="48"/>
  <c r="A38" i="48"/>
  <c r="E37" i="48"/>
  <c r="A37" i="48"/>
  <c r="E36" i="48"/>
  <c r="A36" i="48"/>
  <c r="E35" i="48"/>
  <c r="A35" i="48"/>
  <c r="E34" i="48"/>
  <c r="A34" i="48"/>
  <c r="E33" i="48"/>
  <c r="A33" i="48"/>
  <c r="E32" i="48"/>
  <c r="A32" i="48"/>
  <c r="E31" i="48"/>
  <c r="A31" i="48"/>
  <c r="K3" i="48"/>
  <c r="K137" i="47"/>
  <c r="K131" i="47"/>
  <c r="K123" i="47"/>
  <c r="J137" i="47"/>
  <c r="J131" i="47"/>
  <c r="J123" i="47"/>
  <c r="I137" i="47"/>
  <c r="I131" i="47"/>
  <c r="I123" i="47"/>
  <c r="K106" i="47"/>
  <c r="K105" i="47"/>
  <c r="K104" i="47"/>
  <c r="K103" i="47"/>
  <c r="K102" i="47"/>
  <c r="K101" i="47"/>
  <c r="K90" i="47"/>
  <c r="K89" i="47"/>
  <c r="K88" i="47"/>
  <c r="K87" i="47"/>
  <c r="K86" i="47"/>
  <c r="K85" i="47"/>
  <c r="K84" i="47"/>
  <c r="K83" i="47"/>
  <c r="K82" i="47"/>
  <c r="K81" i="47"/>
  <c r="K80" i="47"/>
  <c r="K79" i="47"/>
  <c r="K78" i="47"/>
  <c r="K77" i="47"/>
  <c r="K76" i="47"/>
  <c r="K75" i="47"/>
  <c r="K74" i="47"/>
  <c r="K73" i="47"/>
  <c r="K70" i="47"/>
  <c r="K60" i="47"/>
  <c r="J90" i="47"/>
  <c r="J89" i="47"/>
  <c r="J88" i="47"/>
  <c r="J87" i="47"/>
  <c r="J86" i="47"/>
  <c r="J85" i="47"/>
  <c r="J84" i="47"/>
  <c r="J83" i="47"/>
  <c r="J82" i="47"/>
  <c r="J81" i="47"/>
  <c r="J80" i="47"/>
  <c r="J79" i="47"/>
  <c r="J78" i="47"/>
  <c r="J77" i="47"/>
  <c r="J76" i="47"/>
  <c r="J75" i="47"/>
  <c r="J74" i="47"/>
  <c r="J73" i="47"/>
  <c r="J70" i="47"/>
  <c r="J60" i="47"/>
  <c r="I90" i="47"/>
  <c r="I89" i="47"/>
  <c r="I88" i="47"/>
  <c r="I87" i="47"/>
  <c r="I86" i="47"/>
  <c r="I85" i="47"/>
  <c r="I84" i="47"/>
  <c r="I83" i="47"/>
  <c r="I82" i="47"/>
  <c r="I81" i="47"/>
  <c r="I80" i="47"/>
  <c r="I79" i="47"/>
  <c r="I78" i="47"/>
  <c r="I77" i="47"/>
  <c r="I76" i="47"/>
  <c r="I75" i="47"/>
  <c r="I74" i="47"/>
  <c r="I73" i="47"/>
  <c r="I70" i="47"/>
  <c r="I60" i="47"/>
  <c r="G3" i="47"/>
  <c r="A219" i="47"/>
  <c r="A218" i="47"/>
  <c r="A217" i="47"/>
  <c r="A216" i="47"/>
  <c r="A215" i="47"/>
  <c r="A214" i="47"/>
  <c r="A160" i="47"/>
  <c r="A159" i="47"/>
  <c r="A158" i="47"/>
  <c r="A157" i="47"/>
  <c r="A156" i="47"/>
  <c r="A155" i="47"/>
  <c r="K54" i="47"/>
  <c r="E38" i="47"/>
  <c r="A38" i="47"/>
  <c r="E37" i="47"/>
  <c r="A37" i="47"/>
  <c r="E36" i="47"/>
  <c r="A36" i="47"/>
  <c r="E35" i="47"/>
  <c r="A35" i="47"/>
  <c r="E34" i="47"/>
  <c r="A34" i="47"/>
  <c r="E33" i="47"/>
  <c r="A33" i="47"/>
  <c r="E32" i="47"/>
  <c r="A32" i="47"/>
  <c r="E31" i="47"/>
  <c r="A31" i="47"/>
  <c r="K3" i="47"/>
  <c r="G3" i="41"/>
  <c r="L197" i="46"/>
  <c r="L196" i="46"/>
  <c r="L195" i="46"/>
  <c r="L194" i="46"/>
  <c r="L193" i="46"/>
  <c r="L188" i="46"/>
  <c r="L187" i="46"/>
  <c r="L186" i="46"/>
  <c r="L185" i="46"/>
  <c r="L184" i="46"/>
  <c r="L183" i="46"/>
  <c r="L182" i="46"/>
  <c r="L181" i="46"/>
  <c r="L180" i="46"/>
  <c r="L179" i="46"/>
  <c r="L178" i="46"/>
  <c r="L173" i="46"/>
  <c r="L172" i="46"/>
  <c r="L171" i="46"/>
  <c r="L170" i="46"/>
  <c r="L169" i="46"/>
  <c r="K196" i="46"/>
  <c r="K195" i="46"/>
  <c r="K194" i="46"/>
  <c r="K187" i="46"/>
  <c r="K186" i="46"/>
  <c r="K185" i="46"/>
  <c r="K184" i="46"/>
  <c r="K183" i="46"/>
  <c r="K182" i="46"/>
  <c r="K181" i="46"/>
  <c r="K180" i="46"/>
  <c r="K179" i="46"/>
  <c r="K178" i="46"/>
  <c r="K172" i="46"/>
  <c r="K171" i="46"/>
  <c r="K170" i="46"/>
  <c r="K169" i="46"/>
  <c r="J196" i="46"/>
  <c r="J195" i="46"/>
  <c r="J194" i="46"/>
  <c r="J193" i="46"/>
  <c r="J187" i="46"/>
  <c r="J186" i="46"/>
  <c r="J185" i="46"/>
  <c r="J184" i="46"/>
  <c r="J183" i="46"/>
  <c r="J182" i="46"/>
  <c r="J181" i="46"/>
  <c r="J180" i="46"/>
  <c r="J179" i="46"/>
  <c r="J178" i="46"/>
  <c r="J172" i="46"/>
  <c r="J171" i="46"/>
  <c r="J170" i="46"/>
  <c r="J169" i="46"/>
  <c r="I196" i="46"/>
  <c r="I195" i="46"/>
  <c r="I194" i="46"/>
  <c r="I193" i="46"/>
  <c r="I187" i="46"/>
  <c r="I186" i="46"/>
  <c r="I185" i="46"/>
  <c r="I184" i="46"/>
  <c r="I183" i="46"/>
  <c r="I182" i="46"/>
  <c r="I181" i="46"/>
  <c r="I180" i="46"/>
  <c r="I179" i="46"/>
  <c r="I178" i="46"/>
  <c r="I172" i="46"/>
  <c r="I171" i="46"/>
  <c r="I170" i="46"/>
  <c r="I169" i="46"/>
  <c r="L138" i="46"/>
  <c r="L137" i="46"/>
  <c r="L132" i="46"/>
  <c r="L131" i="46"/>
  <c r="L123" i="46"/>
  <c r="K137" i="46"/>
  <c r="K131" i="46"/>
  <c r="K123" i="46"/>
  <c r="J137" i="46"/>
  <c r="J131" i="46"/>
  <c r="J123" i="46"/>
  <c r="I137" i="46"/>
  <c r="I131" i="46"/>
  <c r="I123" i="46"/>
  <c r="K106" i="46"/>
  <c r="K105" i="46"/>
  <c r="K104" i="46"/>
  <c r="K103" i="46"/>
  <c r="K102" i="46"/>
  <c r="K101" i="46"/>
  <c r="K60" i="46"/>
  <c r="K90" i="46"/>
  <c r="K89" i="46"/>
  <c r="K88" i="46"/>
  <c r="K87" i="46"/>
  <c r="K86" i="46"/>
  <c r="K85" i="46"/>
  <c r="K84" i="46"/>
  <c r="K83" i="46"/>
  <c r="K82" i="46"/>
  <c r="K81" i="46"/>
  <c r="K80" i="46"/>
  <c r="K79" i="46"/>
  <c r="K78" i="46"/>
  <c r="K77" i="46"/>
  <c r="K76" i="46"/>
  <c r="K75" i="46"/>
  <c r="K74" i="46"/>
  <c r="K73" i="46"/>
  <c r="K70" i="46"/>
  <c r="J60" i="46"/>
  <c r="J90" i="46"/>
  <c r="J89" i="46"/>
  <c r="J88" i="46"/>
  <c r="J87" i="46"/>
  <c r="J86" i="46"/>
  <c r="J85" i="46"/>
  <c r="J84" i="46"/>
  <c r="J83" i="46"/>
  <c r="J82" i="46"/>
  <c r="J81" i="46"/>
  <c r="J80" i="46"/>
  <c r="J79" i="46"/>
  <c r="J78" i="46"/>
  <c r="J77" i="46"/>
  <c r="J76" i="46"/>
  <c r="J75" i="46"/>
  <c r="J74" i="46"/>
  <c r="J73" i="46"/>
  <c r="J70" i="46"/>
  <c r="I90" i="46"/>
  <c r="I89" i="46"/>
  <c r="I88" i="46"/>
  <c r="I87" i="46"/>
  <c r="I86" i="46"/>
  <c r="I85" i="46"/>
  <c r="I84" i="46"/>
  <c r="I83" i="46"/>
  <c r="I82" i="46"/>
  <c r="I81" i="46"/>
  <c r="I80" i="46"/>
  <c r="I79" i="46"/>
  <c r="I78" i="46"/>
  <c r="I77" i="46"/>
  <c r="I76" i="46"/>
  <c r="I75" i="46"/>
  <c r="I74" i="46"/>
  <c r="I73" i="46"/>
  <c r="I70" i="46"/>
  <c r="I60" i="46"/>
  <c r="A219" i="46"/>
  <c r="A218" i="46"/>
  <c r="A217" i="46"/>
  <c r="A216" i="46"/>
  <c r="A215" i="46"/>
  <c r="A214" i="46"/>
  <c r="K193" i="46"/>
  <c r="A160" i="46"/>
  <c r="A159" i="46"/>
  <c r="A158" i="46"/>
  <c r="A157" i="46"/>
  <c r="A156" i="46"/>
  <c r="A155" i="46"/>
  <c r="K54" i="46"/>
  <c r="E38" i="46"/>
  <c r="A38" i="46"/>
  <c r="E37" i="46"/>
  <c r="A37" i="46"/>
  <c r="E36" i="46"/>
  <c r="A36" i="46"/>
  <c r="E35" i="46"/>
  <c r="A35" i="46"/>
  <c r="E34" i="46"/>
  <c r="A34" i="46"/>
  <c r="E33" i="46"/>
  <c r="A33" i="46"/>
  <c r="E32" i="46"/>
  <c r="A32" i="46"/>
  <c r="E31" i="46"/>
  <c r="A31" i="46"/>
  <c r="K3" i="46"/>
  <c r="K54" i="41" l="1"/>
  <c r="K3" i="41"/>
  <c r="K3" i="45"/>
  <c r="E32" i="45"/>
  <c r="A32" i="45"/>
  <c r="E31" i="45"/>
  <c r="A31" i="45"/>
  <c r="E32" i="41"/>
  <c r="A32" i="41"/>
  <c r="E31" i="41"/>
  <c r="A31" i="41"/>
  <c r="L197" i="45"/>
  <c r="L196" i="45"/>
  <c r="L195" i="45"/>
  <c r="L194" i="45"/>
  <c r="L193" i="45"/>
  <c r="L188" i="45"/>
  <c r="L187" i="45"/>
  <c r="L186" i="45"/>
  <c r="L185" i="45"/>
  <c r="L184" i="45"/>
  <c r="L183" i="45"/>
  <c r="L182" i="45"/>
  <c r="L181" i="45"/>
  <c r="L180" i="45"/>
  <c r="L179" i="45"/>
  <c r="L178" i="45"/>
  <c r="L173" i="45"/>
  <c r="L172" i="45"/>
  <c r="L171" i="45"/>
  <c r="L170" i="45"/>
  <c r="L169" i="45"/>
  <c r="K196" i="45"/>
  <c r="K195" i="45"/>
  <c r="K194" i="45"/>
  <c r="K193" i="45"/>
  <c r="K187" i="45"/>
  <c r="K186" i="45"/>
  <c r="K185" i="45"/>
  <c r="K184" i="45"/>
  <c r="K183" i="45"/>
  <c r="K182" i="45"/>
  <c r="K181" i="45"/>
  <c r="K180" i="45"/>
  <c r="K179" i="45"/>
  <c r="K178" i="45"/>
  <c r="K172" i="45"/>
  <c r="K171" i="45"/>
  <c r="K170" i="45"/>
  <c r="K169" i="45"/>
  <c r="J196" i="45"/>
  <c r="J195" i="45"/>
  <c r="J194" i="45"/>
  <c r="J193" i="45"/>
  <c r="J187" i="45"/>
  <c r="J186" i="45"/>
  <c r="J185" i="45"/>
  <c r="J184" i="45"/>
  <c r="J183" i="45"/>
  <c r="J182" i="45"/>
  <c r="J181" i="45"/>
  <c r="J180" i="45"/>
  <c r="J179" i="45"/>
  <c r="J178" i="45"/>
  <c r="J172" i="45"/>
  <c r="J171" i="45"/>
  <c r="J170" i="45"/>
  <c r="J169" i="45"/>
  <c r="I187" i="45"/>
  <c r="I186" i="45"/>
  <c r="I185" i="45"/>
  <c r="I184" i="45"/>
  <c r="I183" i="45"/>
  <c r="I182" i="45"/>
  <c r="I181" i="45"/>
  <c r="I180" i="45"/>
  <c r="I179" i="45"/>
  <c r="I178" i="45"/>
  <c r="I172" i="45"/>
  <c r="I171" i="45"/>
  <c r="I170" i="45"/>
  <c r="I169" i="45"/>
  <c r="L126" i="45"/>
  <c r="L138" i="45"/>
  <c r="L132" i="45"/>
  <c r="L137" i="45"/>
  <c r="L131" i="45"/>
  <c r="L123" i="45"/>
  <c r="K137" i="45"/>
  <c r="K131" i="45"/>
  <c r="K123" i="45"/>
  <c r="J137" i="45"/>
  <c r="J131" i="45"/>
  <c r="J123" i="45"/>
  <c r="I137" i="45"/>
  <c r="I131" i="45"/>
  <c r="I123" i="45"/>
  <c r="K106" i="45"/>
  <c r="K105" i="45"/>
  <c r="K104" i="45"/>
  <c r="K103" i="45"/>
  <c r="K102" i="45"/>
  <c r="K101" i="45"/>
  <c r="K90" i="45"/>
  <c r="K89" i="45"/>
  <c r="K88" i="45"/>
  <c r="K87" i="45"/>
  <c r="K86" i="45"/>
  <c r="K85" i="45"/>
  <c r="K84" i="45"/>
  <c r="K83" i="45"/>
  <c r="K82" i="45"/>
  <c r="K81" i="45"/>
  <c r="K80" i="45"/>
  <c r="K79" i="45"/>
  <c r="K78" i="45"/>
  <c r="K77" i="45"/>
  <c r="K76" i="45"/>
  <c r="K75" i="45"/>
  <c r="K74" i="45"/>
  <c r="J90" i="45"/>
  <c r="J89" i="45"/>
  <c r="J88" i="45"/>
  <c r="J87" i="45"/>
  <c r="J86" i="45"/>
  <c r="J85" i="45"/>
  <c r="J84" i="45"/>
  <c r="J83" i="45"/>
  <c r="J82" i="45"/>
  <c r="J81" i="45"/>
  <c r="J80" i="45"/>
  <c r="J79" i="45"/>
  <c r="J78" i="45"/>
  <c r="J77" i="45"/>
  <c r="J76" i="45"/>
  <c r="J75" i="45"/>
  <c r="J74" i="45"/>
  <c r="J70" i="45"/>
  <c r="K73" i="45"/>
  <c r="J73" i="45"/>
  <c r="I73" i="45"/>
  <c r="K70" i="45"/>
  <c r="I70" i="45"/>
  <c r="K60" i="45"/>
  <c r="J60" i="45"/>
  <c r="I60" i="45"/>
  <c r="G164" i="45"/>
  <c r="G54" i="45"/>
  <c r="G3" i="45"/>
  <c r="A219" i="45"/>
  <c r="A218" i="45"/>
  <c r="A217" i="45"/>
  <c r="A216" i="45"/>
  <c r="A215" i="45"/>
  <c r="A214" i="45"/>
  <c r="I196" i="45"/>
  <c r="I195" i="45"/>
  <c r="I194" i="45"/>
  <c r="I193" i="45"/>
  <c r="K164" i="45"/>
  <c r="I164" i="45"/>
  <c r="A160" i="45"/>
  <c r="A159" i="45"/>
  <c r="A158" i="45"/>
  <c r="A157" i="45"/>
  <c r="A156" i="45"/>
  <c r="A155" i="45"/>
  <c r="I90" i="45"/>
  <c r="I89" i="45"/>
  <c r="I88" i="45"/>
  <c r="I87" i="45"/>
  <c r="I86" i="45"/>
  <c r="I85" i="45"/>
  <c r="I84" i="45"/>
  <c r="I83" i="45"/>
  <c r="I82" i="45"/>
  <c r="I81" i="45"/>
  <c r="I80" i="45"/>
  <c r="I79" i="45"/>
  <c r="I78" i="45"/>
  <c r="I77" i="45"/>
  <c r="I76" i="45"/>
  <c r="I75" i="45"/>
  <c r="I74" i="45"/>
  <c r="E38" i="45"/>
  <c r="A38" i="45"/>
  <c r="E37" i="45"/>
  <c r="A37" i="45"/>
  <c r="E36" i="45"/>
  <c r="A36" i="45"/>
  <c r="E35" i="45"/>
  <c r="A35" i="45"/>
  <c r="E34" i="45"/>
  <c r="A34" i="45"/>
  <c r="E33" i="45"/>
  <c r="A33" i="45"/>
  <c r="I3" i="45"/>
  <c r="A33" i="41"/>
  <c r="L123" i="41"/>
  <c r="K123" i="41"/>
  <c r="J123" i="41"/>
  <c r="I123" i="41"/>
  <c r="K70" i="41"/>
  <c r="J70" i="41"/>
  <c r="I70" i="41"/>
  <c r="K60" i="41"/>
  <c r="J60" i="41"/>
  <c r="I60" i="41"/>
  <c r="C29" i="26"/>
  <c r="C30" i="26"/>
  <c r="C31" i="26"/>
  <c r="C32" i="26"/>
  <c r="C33" i="26"/>
  <c r="A29" i="26"/>
  <c r="A30" i="26"/>
  <c r="A31" i="26"/>
  <c r="A32" i="26"/>
  <c r="A33" i="26"/>
  <c r="F10" i="26"/>
  <c r="I13" i="46" s="1"/>
  <c r="F9" i="26"/>
  <c r="I12" i="46" s="1"/>
  <c r="E10" i="26"/>
  <c r="I13" i="45" s="1"/>
  <c r="E9" i="26"/>
  <c r="I12" i="45" s="1"/>
  <c r="E8" i="26"/>
  <c r="I11" i="45" s="1"/>
  <c r="D10" i="26"/>
  <c r="I13" i="41" s="1"/>
  <c r="D9" i="26"/>
  <c r="I12" i="41" s="1"/>
  <c r="D8" i="26"/>
  <c r="I11" i="41" s="1"/>
  <c r="G1" i="37"/>
  <c r="A215" i="41"/>
  <c r="A216" i="41"/>
  <c r="A217" i="41"/>
  <c r="A218" i="41"/>
  <c r="A219" i="41"/>
  <c r="A214" i="41"/>
  <c r="E34" i="41"/>
  <c r="E35" i="41"/>
  <c r="E36" i="41"/>
  <c r="E37" i="41"/>
  <c r="E38" i="41"/>
  <c r="E33" i="41"/>
  <c r="A34" i="41"/>
  <c r="A35" i="41"/>
  <c r="A36" i="41"/>
  <c r="A37" i="41"/>
  <c r="A38" i="41"/>
  <c r="A156" i="41"/>
  <c r="A157" i="41"/>
  <c r="A158" i="41"/>
  <c r="A159" i="41"/>
  <c r="A160" i="41"/>
  <c r="A155" i="41"/>
  <c r="P1" i="37"/>
  <c r="D8" i="27"/>
  <c r="L197" i="41"/>
  <c r="I194" i="41"/>
  <c r="J194" i="41"/>
  <c r="K194" i="41"/>
  <c r="L194" i="41"/>
  <c r="I195" i="41"/>
  <c r="J195" i="41"/>
  <c r="K195" i="41"/>
  <c r="L195" i="41"/>
  <c r="I196" i="41"/>
  <c r="J196" i="41"/>
  <c r="K196" i="41"/>
  <c r="L196" i="41"/>
  <c r="J193" i="41"/>
  <c r="K193" i="41"/>
  <c r="L193" i="41"/>
  <c r="I193" i="41"/>
  <c r="L188" i="41"/>
  <c r="I179" i="41"/>
  <c r="J179" i="41"/>
  <c r="K179" i="41"/>
  <c r="L179" i="41"/>
  <c r="I180" i="41"/>
  <c r="J180" i="41"/>
  <c r="K180" i="41"/>
  <c r="L180" i="41"/>
  <c r="I181" i="41"/>
  <c r="J181" i="41"/>
  <c r="K181" i="41"/>
  <c r="L181" i="41"/>
  <c r="I182" i="41"/>
  <c r="J182" i="41"/>
  <c r="K182" i="41"/>
  <c r="L182" i="41"/>
  <c r="I183" i="41"/>
  <c r="J183" i="41"/>
  <c r="K183" i="41"/>
  <c r="L183" i="41"/>
  <c r="I184" i="41"/>
  <c r="J184" i="41"/>
  <c r="K184" i="41"/>
  <c r="L184" i="41"/>
  <c r="I185" i="41"/>
  <c r="J185" i="41"/>
  <c r="K185" i="41"/>
  <c r="L185" i="41"/>
  <c r="I186" i="41"/>
  <c r="J186" i="41"/>
  <c r="K186" i="41"/>
  <c r="L186" i="41"/>
  <c r="I187" i="41"/>
  <c r="J187" i="41"/>
  <c r="K187" i="41"/>
  <c r="L187" i="41"/>
  <c r="J178" i="41"/>
  <c r="K178" i="41"/>
  <c r="L178" i="41"/>
  <c r="I178" i="41"/>
  <c r="L173" i="41"/>
  <c r="I170" i="41"/>
  <c r="J170" i="41"/>
  <c r="K170" i="41"/>
  <c r="L170" i="41"/>
  <c r="I171" i="41"/>
  <c r="J171" i="41"/>
  <c r="K171" i="41"/>
  <c r="L171" i="41"/>
  <c r="I172" i="41"/>
  <c r="J172" i="41"/>
  <c r="K172" i="41"/>
  <c r="L172" i="41"/>
  <c r="J169" i="41"/>
  <c r="K169" i="41"/>
  <c r="L169" i="41"/>
  <c r="I169" i="41"/>
  <c r="J137" i="41"/>
  <c r="K137" i="41"/>
  <c r="I137" i="41"/>
  <c r="J131" i="41"/>
  <c r="K131" i="41"/>
  <c r="I131" i="41"/>
  <c r="K102" i="41"/>
  <c r="K103" i="41"/>
  <c r="K104" i="41"/>
  <c r="K105" i="41"/>
  <c r="K106" i="41"/>
  <c r="K101" i="41"/>
  <c r="I89" i="41"/>
  <c r="J89" i="41"/>
  <c r="K89" i="41"/>
  <c r="I90" i="41"/>
  <c r="J90" i="41"/>
  <c r="K90" i="41"/>
  <c r="J88" i="41"/>
  <c r="K88" i="41"/>
  <c r="I88" i="41"/>
  <c r="I87" i="41"/>
  <c r="J87" i="41"/>
  <c r="K87" i="41"/>
  <c r="J86" i="41"/>
  <c r="K86" i="41"/>
  <c r="I86" i="41"/>
  <c r="I85" i="41"/>
  <c r="J85" i="41"/>
  <c r="K85" i="41"/>
  <c r="J84" i="41"/>
  <c r="K84" i="41"/>
  <c r="I84" i="41"/>
  <c r="J83" i="41"/>
  <c r="K83" i="41"/>
  <c r="I83" i="41"/>
  <c r="I81" i="41"/>
  <c r="J81" i="41"/>
  <c r="K81" i="41"/>
  <c r="I82" i="41"/>
  <c r="J82" i="41"/>
  <c r="K82" i="41"/>
  <c r="J80" i="41"/>
  <c r="K80" i="41"/>
  <c r="I80" i="41"/>
  <c r="J79" i="41"/>
  <c r="K79" i="41"/>
  <c r="I79" i="41"/>
  <c r="I77" i="41"/>
  <c r="J77" i="41"/>
  <c r="K77" i="41"/>
  <c r="I78" i="41"/>
  <c r="J78" i="41"/>
  <c r="K78" i="41"/>
  <c r="J76" i="41"/>
  <c r="K76" i="41"/>
  <c r="I76" i="41"/>
  <c r="I74" i="41"/>
  <c r="J74" i="41"/>
  <c r="K74" i="41"/>
  <c r="I75" i="41"/>
  <c r="J75" i="41"/>
  <c r="K75" i="41"/>
  <c r="J73" i="41"/>
  <c r="K73" i="41"/>
  <c r="I73" i="41"/>
  <c r="AI16" i="37" l="1"/>
  <c r="AE16" i="37"/>
  <c r="AA16" i="37"/>
  <c r="W16" i="37"/>
  <c r="S16" i="37"/>
  <c r="S17" i="37" s="1"/>
  <c r="O16" i="37"/>
  <c r="O17" i="37" s="1"/>
  <c r="K16" i="37"/>
  <c r="AI12" i="37"/>
  <c r="AE12" i="37"/>
  <c r="AA12" i="37"/>
  <c r="W12" i="37"/>
  <c r="S12" i="37"/>
  <c r="S13" i="37" s="1"/>
  <c r="O12" i="37"/>
  <c r="O13" i="37" s="1"/>
  <c r="K12" i="37"/>
  <c r="K3" i="28"/>
  <c r="G1" i="28"/>
  <c r="AI17" i="37" l="1"/>
  <c r="L137" i="51"/>
  <c r="AI13" i="37"/>
  <c r="L131" i="51"/>
  <c r="AE17" i="37"/>
  <c r="L137" i="49"/>
  <c r="AE13" i="37"/>
  <c r="L131" i="49"/>
  <c r="AA17" i="37"/>
  <c r="L137" i="48"/>
  <c r="AA13" i="37"/>
  <c r="L131" i="48"/>
  <c r="W17" i="37"/>
  <c r="L137" i="47"/>
  <c r="W13" i="37"/>
  <c r="L131" i="47"/>
  <c r="L60" i="49"/>
  <c r="L60" i="51"/>
  <c r="L60" i="47"/>
  <c r="L60" i="45"/>
  <c r="L60" i="48"/>
  <c r="L60" i="46"/>
  <c r="F6" i="26"/>
  <c r="I9" i="46" s="1"/>
  <c r="K12" i="28"/>
  <c r="L60" i="41"/>
  <c r="K13" i="37"/>
  <c r="L132" i="41" s="1"/>
  <c r="L131" i="41"/>
  <c r="K17" i="37"/>
  <c r="L138" i="41" s="1"/>
  <c r="L137" i="41"/>
  <c r="J17" i="26"/>
  <c r="I21" i="51" s="1"/>
  <c r="J16" i="26"/>
  <c r="I20" i="51" s="1"/>
  <c r="J15" i="26"/>
  <c r="I19" i="51" s="1"/>
  <c r="I17" i="26"/>
  <c r="I21" i="49" s="1"/>
  <c r="I16" i="26"/>
  <c r="I20" i="49" s="1"/>
  <c r="I15" i="26"/>
  <c r="I19" i="49" s="1"/>
  <c r="H17" i="26"/>
  <c r="I21" i="48" s="1"/>
  <c r="H16" i="26"/>
  <c r="I20" i="48" s="1"/>
  <c r="H15" i="26"/>
  <c r="I19" i="48" s="1"/>
  <c r="G17" i="26"/>
  <c r="I21" i="47" s="1"/>
  <c r="G16" i="26"/>
  <c r="G15" i="26"/>
  <c r="I19" i="47" s="1"/>
  <c r="F17" i="26"/>
  <c r="I21" i="46" s="1"/>
  <c r="F16" i="26"/>
  <c r="I20" i="46" s="1"/>
  <c r="F15" i="26"/>
  <c r="I19" i="46" s="1"/>
  <c r="E17" i="26"/>
  <c r="I21" i="45" s="1"/>
  <c r="E16" i="26"/>
  <c r="I20" i="45" s="1"/>
  <c r="E15" i="26"/>
  <c r="I19" i="45" s="1"/>
  <c r="D15" i="26"/>
  <c r="I19" i="41" s="1"/>
  <c r="D17" i="26"/>
  <c r="I21" i="41" s="1"/>
  <c r="D16" i="26"/>
  <c r="I20" i="41" s="1"/>
  <c r="AI6" i="37"/>
  <c r="L123" i="51" s="1"/>
  <c r="AE6" i="37"/>
  <c r="L123" i="49" s="1"/>
  <c r="AA6" i="37"/>
  <c r="L123" i="48" s="1"/>
  <c r="W6" i="37"/>
  <c r="L123" i="47" s="1"/>
  <c r="O6" i="37"/>
  <c r="L88" i="51"/>
  <c r="L86" i="51"/>
  <c r="L84" i="51"/>
  <c r="L83" i="51"/>
  <c r="L80" i="51"/>
  <c r="L79" i="51"/>
  <c r="L88" i="49"/>
  <c r="L86" i="49"/>
  <c r="L84" i="49"/>
  <c r="L83" i="49"/>
  <c r="L80" i="49"/>
  <c r="L79" i="49"/>
  <c r="L88" i="48"/>
  <c r="L86" i="48"/>
  <c r="L84" i="48"/>
  <c r="L83" i="48"/>
  <c r="L80" i="48"/>
  <c r="L79" i="48"/>
  <c r="L88" i="47"/>
  <c r="L86" i="47"/>
  <c r="L84" i="47"/>
  <c r="L83" i="47"/>
  <c r="L80" i="47"/>
  <c r="L79" i="47"/>
  <c r="L88" i="46"/>
  <c r="L86" i="46"/>
  <c r="L84" i="46"/>
  <c r="L83" i="46"/>
  <c r="L80" i="46"/>
  <c r="L79" i="46"/>
  <c r="L88" i="45"/>
  <c r="L86" i="45"/>
  <c r="L84" i="45"/>
  <c r="L83" i="45"/>
  <c r="L80" i="45"/>
  <c r="L79" i="45"/>
  <c r="L76" i="45"/>
  <c r="L76" i="51"/>
  <c r="L76" i="49"/>
  <c r="L76" i="48"/>
  <c r="L76" i="47"/>
  <c r="L76" i="46"/>
  <c r="L73" i="51"/>
  <c r="L73" i="49"/>
  <c r="L73" i="48"/>
  <c r="L73" i="47"/>
  <c r="L73" i="46"/>
  <c r="L73" i="45"/>
  <c r="L70" i="51"/>
  <c r="L70" i="49"/>
  <c r="L70" i="48"/>
  <c r="L70" i="47"/>
  <c r="L70" i="46"/>
  <c r="L70" i="45"/>
  <c r="AI4" i="40"/>
  <c r="AD4" i="40"/>
  <c r="Y4" i="40"/>
  <c r="T4" i="40"/>
  <c r="O4" i="40"/>
  <c r="J4" i="40"/>
  <c r="J4" i="35"/>
  <c r="O4" i="35"/>
  <c r="N4" i="35"/>
  <c r="M4" i="35"/>
  <c r="L4" i="35"/>
  <c r="K4" i="35"/>
  <c r="AE3" i="37"/>
  <c r="AA3" i="37"/>
  <c r="W3" i="37"/>
  <c r="S3" i="37"/>
  <c r="O3" i="37"/>
  <c r="K3" i="37"/>
  <c r="O3" i="25"/>
  <c r="M1" i="35"/>
  <c r="J1" i="35"/>
  <c r="AI1" i="40"/>
  <c r="Z1" i="28"/>
  <c r="C18" i="26"/>
  <c r="H18" i="26" l="1"/>
  <c r="L138" i="51"/>
  <c r="I13" i="51"/>
  <c r="L132" i="51"/>
  <c r="I12" i="51"/>
  <c r="I18" i="26"/>
  <c r="L138" i="49"/>
  <c r="I10" i="26"/>
  <c r="I13" i="49" s="1"/>
  <c r="L132" i="49"/>
  <c r="I9" i="26"/>
  <c r="I12" i="49" s="1"/>
  <c r="L138" i="48"/>
  <c r="H10" i="26"/>
  <c r="I13" i="48" s="1"/>
  <c r="L132" i="48"/>
  <c r="H9" i="26"/>
  <c r="I12" i="48" s="1"/>
  <c r="L138" i="47"/>
  <c r="G10" i="26"/>
  <c r="I13" i="47" s="1"/>
  <c r="L132" i="47"/>
  <c r="G9" i="26"/>
  <c r="I12" i="47" s="1"/>
  <c r="G18" i="26"/>
  <c r="G19" i="26" s="1"/>
  <c r="G20" i="26" s="1"/>
  <c r="I20" i="47"/>
  <c r="E6" i="26"/>
  <c r="I9" i="45" s="1"/>
  <c r="L65" i="45"/>
  <c r="L65" i="47"/>
  <c r="G6" i="26"/>
  <c r="I9" i="47" s="1"/>
  <c r="L65" i="51"/>
  <c r="I9" i="51"/>
  <c r="L65" i="48"/>
  <c r="H6" i="26"/>
  <c r="I9" i="48" s="1"/>
  <c r="L65" i="49"/>
  <c r="I6" i="26"/>
  <c r="I9" i="49" s="1"/>
  <c r="E18" i="26"/>
  <c r="E19" i="26" s="1"/>
  <c r="E20" i="26" s="1"/>
  <c r="L65" i="46"/>
  <c r="D6" i="26"/>
  <c r="I9" i="41" s="1"/>
  <c r="L65" i="41"/>
  <c r="J18" i="26"/>
  <c r="J19" i="26" s="1"/>
  <c r="J20" i="26" s="1"/>
  <c r="F18" i="26"/>
  <c r="F19" i="26" s="1"/>
  <c r="F20" i="26" s="1"/>
  <c r="D18" i="26"/>
  <c r="AI9" i="37"/>
  <c r="AE9" i="37"/>
  <c r="AA9" i="37"/>
  <c r="W9" i="37"/>
  <c r="S9" i="37"/>
  <c r="O9" i="37"/>
  <c r="K6" i="37"/>
  <c r="K9" i="37" s="1"/>
  <c r="L126" i="41" s="1"/>
  <c r="O12" i="35"/>
  <c r="M12" i="35"/>
  <c r="L12" i="35"/>
  <c r="K12" i="35"/>
  <c r="J12" i="35"/>
  <c r="L73" i="41"/>
  <c r="L76" i="41"/>
  <c r="K25" i="28"/>
  <c r="L79" i="41" s="1"/>
  <c r="L80" i="41"/>
  <c r="K29" i="28"/>
  <c r="L83" i="41" s="1"/>
  <c r="L84" i="41"/>
  <c r="L86" i="41"/>
  <c r="L88" i="41"/>
  <c r="L199" i="49" l="1"/>
  <c r="I19" i="26"/>
  <c r="I20" i="26" s="1"/>
  <c r="I23" i="41"/>
  <c r="D19" i="26"/>
  <c r="D20" i="26" s="1"/>
  <c r="I23" i="48"/>
  <c r="H19" i="26"/>
  <c r="H20" i="26" s="1"/>
  <c r="L199" i="48"/>
  <c r="I23" i="49"/>
  <c r="AE19" i="37"/>
  <c r="L126" i="49"/>
  <c r="I8" i="26"/>
  <c r="I11" i="49" s="1"/>
  <c r="AA19" i="37"/>
  <c r="L126" i="48"/>
  <c r="H8" i="26"/>
  <c r="I11" i="48" s="1"/>
  <c r="W19" i="37"/>
  <c r="L126" i="47"/>
  <c r="G8" i="26"/>
  <c r="I11" i="47" s="1"/>
  <c r="L199" i="51"/>
  <c r="I23" i="51"/>
  <c r="L199" i="46"/>
  <c r="I23" i="46"/>
  <c r="L199" i="47"/>
  <c r="I23" i="47"/>
  <c r="AI19" i="37"/>
  <c r="L126" i="51"/>
  <c r="I11" i="51"/>
  <c r="J15" i="35"/>
  <c r="K107" i="41"/>
  <c r="K15" i="35"/>
  <c r="O37" i="28" s="1"/>
  <c r="K107" i="45"/>
  <c r="N15" i="35"/>
  <c r="AA37" i="28" s="1"/>
  <c r="AA40" i="28" s="1"/>
  <c r="L94" i="48" s="1"/>
  <c r="K107" i="48"/>
  <c r="L15" i="35"/>
  <c r="S37" i="28" s="1"/>
  <c r="S40" i="28" s="1"/>
  <c r="L94" i="46" s="1"/>
  <c r="K107" i="46"/>
  <c r="M15" i="35"/>
  <c r="W37" i="28" s="1"/>
  <c r="W40" i="28" s="1"/>
  <c r="L94" i="47" s="1"/>
  <c r="K107" i="47"/>
  <c r="O15" i="35"/>
  <c r="AE37" i="28" s="1"/>
  <c r="AE40" i="28" s="1"/>
  <c r="L94" i="49" s="1"/>
  <c r="K107" i="49"/>
  <c r="AI40" i="28"/>
  <c r="L94" i="45"/>
  <c r="E7" i="26"/>
  <c r="I10" i="45" s="1"/>
  <c r="K40" i="28"/>
  <c r="L70" i="41"/>
  <c r="L199" i="45"/>
  <c r="I23" i="45"/>
  <c r="L126" i="46"/>
  <c r="F8" i="26"/>
  <c r="I11" i="46" s="1"/>
  <c r="L199" i="41"/>
  <c r="D7" i="27"/>
  <c r="D6" i="27"/>
  <c r="D5" i="27"/>
  <c r="D4" i="27"/>
  <c r="L94" i="51" l="1"/>
  <c r="J7" i="26"/>
  <c r="I10" i="51" s="1"/>
  <c r="G7" i="26"/>
  <c r="I10" i="47" s="1"/>
  <c r="I7" i="26"/>
  <c r="I10" i="49" s="1"/>
  <c r="H7" i="26"/>
  <c r="I10" i="48" s="1"/>
  <c r="F7" i="26"/>
  <c r="I10" i="46" s="1"/>
  <c r="K110" i="46"/>
  <c r="K110" i="48"/>
  <c r="L91" i="48"/>
  <c r="K110" i="49"/>
  <c r="L91" i="49"/>
  <c r="K110" i="45"/>
  <c r="L91" i="45"/>
  <c r="L91" i="47"/>
  <c r="K110" i="47"/>
  <c r="L91" i="46"/>
  <c r="L91" i="41"/>
  <c r="K110" i="41"/>
  <c r="K37" i="28"/>
  <c r="L94" i="41"/>
  <c r="D7" i="26"/>
  <c r="I10" i="41" s="1"/>
  <c r="I5" i="26"/>
  <c r="H5" i="26"/>
  <c r="G5" i="26"/>
  <c r="F5" i="26"/>
  <c r="E5" i="26"/>
  <c r="D5" i="26"/>
  <c r="F2" i="26"/>
  <c r="F1" i="26"/>
  <c r="C28" i="26"/>
  <c r="A28" i="26"/>
  <c r="C11" i="26" l="1"/>
  <c r="C22" i="26" s="1"/>
  <c r="J11" i="26" l="1"/>
  <c r="J12" i="26" s="1"/>
  <c r="J13" i="26" s="1"/>
  <c r="I11" i="26"/>
  <c r="I12" i="26" s="1"/>
  <c r="I13" i="26" s="1"/>
  <c r="G11" i="26"/>
  <c r="G12" i="26" s="1"/>
  <c r="G13" i="26" s="1"/>
  <c r="F11" i="26"/>
  <c r="F12" i="26" s="1"/>
  <c r="F13" i="26" s="1"/>
  <c r="J22" i="26" l="1"/>
  <c r="I15" i="51"/>
  <c r="L140" i="51"/>
  <c r="G22" i="26"/>
  <c r="I15" i="47"/>
  <c r="L140" i="47"/>
  <c r="I22" i="26"/>
  <c r="L140" i="49"/>
  <c r="I15" i="49"/>
  <c r="F22" i="26"/>
  <c r="L140" i="46"/>
  <c r="I15" i="46"/>
  <c r="H11" i="26"/>
  <c r="H12" i="26" s="1"/>
  <c r="H13" i="26" s="1"/>
  <c r="E11" i="26"/>
  <c r="E12" i="26" s="1"/>
  <c r="E13" i="26" s="1"/>
  <c r="G23" i="26" l="1"/>
  <c r="G25" i="26" s="1"/>
  <c r="I27" i="47" s="1"/>
  <c r="I25" i="47"/>
  <c r="I23" i="26"/>
  <c r="I25" i="26" s="1"/>
  <c r="I27" i="49" s="1"/>
  <c r="I25" i="49"/>
  <c r="E22" i="26"/>
  <c r="I25" i="45" s="1"/>
  <c r="L140" i="45"/>
  <c r="I15" i="45"/>
  <c r="I25" i="46"/>
  <c r="F23" i="26"/>
  <c r="F25" i="26" s="1"/>
  <c r="I27" i="46" s="1"/>
  <c r="H22" i="26"/>
  <c r="I15" i="48"/>
  <c r="L140" i="48"/>
  <c r="J23" i="26"/>
  <c r="J25" i="26" s="1"/>
  <c r="I27" i="51" s="1"/>
  <c r="I25" i="51"/>
  <c r="D11" i="26"/>
  <c r="I15" i="41" l="1"/>
  <c r="D12" i="26"/>
  <c r="D13" i="26" s="1"/>
  <c r="E23" i="26"/>
  <c r="E25" i="26" s="1"/>
  <c r="I27" i="45" s="1"/>
  <c r="H23" i="26"/>
  <c r="H25" i="26" s="1"/>
  <c r="I27" i="48" s="1"/>
  <c r="I25" i="48"/>
  <c r="L140" i="41"/>
  <c r="D22" i="26"/>
  <c r="D23" i="26" l="1"/>
  <c r="D25" i="26" s="1"/>
  <c r="I27" i="41" s="1"/>
  <c r="I25" i="41"/>
</calcChain>
</file>

<file path=xl/sharedStrings.xml><?xml version="1.0" encoding="utf-8"?>
<sst xmlns="http://schemas.openxmlformats.org/spreadsheetml/2006/main" count="3022" uniqueCount="361">
  <si>
    <t>Agneau</t>
  </si>
  <si>
    <t>TI</t>
  </si>
  <si>
    <t>I</t>
  </si>
  <si>
    <t>S</t>
  </si>
  <si>
    <t>TS</t>
  </si>
  <si>
    <t>Bœuf</t>
  </si>
  <si>
    <t>Veau</t>
  </si>
  <si>
    <t>BP Boucher</t>
  </si>
  <si>
    <t>Clermont- Ferrand</t>
  </si>
  <si>
    <t>Session</t>
  </si>
  <si>
    <t>Diplôme</t>
  </si>
  <si>
    <t>Epreuve</t>
  </si>
  <si>
    <t>Date</t>
  </si>
  <si>
    <t>Centre</t>
  </si>
  <si>
    <t>Num Candidats</t>
  </si>
  <si>
    <t xml:space="preserve">Sujet N° </t>
  </si>
  <si>
    <t>Durée</t>
  </si>
  <si>
    <t>Coefficient</t>
  </si>
  <si>
    <t>Noms</t>
  </si>
  <si>
    <t>Fonctions</t>
  </si>
  <si>
    <r>
      <t>Académie</t>
    </r>
    <r>
      <rPr>
        <b/>
        <sz val="11"/>
        <color indexed="8"/>
        <rFont val="Arial Narrow"/>
        <family val="2"/>
      </rPr>
      <t xml:space="preserve"> </t>
    </r>
  </si>
  <si>
    <t>1</t>
  </si>
  <si>
    <t>2</t>
  </si>
  <si>
    <t>3</t>
  </si>
  <si>
    <t>4</t>
  </si>
  <si>
    <t>5</t>
  </si>
  <si>
    <t>6</t>
  </si>
  <si>
    <t>7</t>
  </si>
  <si>
    <t>5 h</t>
  </si>
  <si>
    <t>Observations</t>
  </si>
  <si>
    <t>Notes récapitulatives</t>
  </si>
  <si>
    <t>Coupe</t>
  </si>
  <si>
    <t>BP BOUCHER</t>
  </si>
  <si>
    <t xml:space="preserve">NOM JURY </t>
  </si>
  <si>
    <t>FONCTION JURY</t>
  </si>
  <si>
    <t>SIGNATURE</t>
  </si>
  <si>
    <t>Epreuve E1 -  Pratique professionnelle</t>
  </si>
  <si>
    <t>Centre d'examen :</t>
  </si>
  <si>
    <t>Date :</t>
  </si>
  <si>
    <t>REMARQUES</t>
  </si>
  <si>
    <t>NOTE ARRONDIE PROPOSEE AU JURY</t>
  </si>
  <si>
    <t>Vice président</t>
  </si>
  <si>
    <t>Travaux de pesée</t>
  </si>
  <si>
    <t xml:space="preserve">Mise à jour  le : </t>
  </si>
  <si>
    <t>Espèce</t>
  </si>
  <si>
    <t>Opération</t>
  </si>
  <si>
    <t>Produit</t>
  </si>
  <si>
    <t>2 demi-carcasses</t>
  </si>
  <si>
    <t>6 morceaux</t>
  </si>
  <si>
    <t>5 morceaux</t>
  </si>
  <si>
    <t>1 morceau de coupe</t>
  </si>
  <si>
    <t>1 séparation</t>
  </si>
  <si>
    <t>3 pièces</t>
  </si>
  <si>
    <t>2 pièces</t>
  </si>
  <si>
    <t>1 pièce</t>
  </si>
  <si>
    <t>Coeff.</t>
  </si>
  <si>
    <t>Critères</t>
  </si>
  <si>
    <t>Note obtenue</t>
  </si>
  <si>
    <t>Fente</t>
  </si>
  <si>
    <t>Conformité de la position de travail</t>
  </si>
  <si>
    <t>Maîtrise gestuelle de la feuille</t>
  </si>
  <si>
    <t>Partage axial de la symphyse du sternum, des vertèbres</t>
  </si>
  <si>
    <t>Respect de la coupe définie selon les techniques usuelles</t>
  </si>
  <si>
    <t>Respect de la coupe réglementaire</t>
  </si>
  <si>
    <t>Désossage</t>
  </si>
  <si>
    <t>Séparation</t>
  </si>
  <si>
    <t>Présence et importance des fragments de muscles étrangers à chaque morceau 
Netteté des surfaces de séparation (particules d'os et de fragments lors du sciage)
Absence d'incisions sur les parties séparées et dans les muscles</t>
  </si>
  <si>
    <t>Parage</t>
  </si>
  <si>
    <t>Netteté des surfaces parées 
Limitation des pertes de matière
Parage en fonction de la destination culinaire du morceau</t>
  </si>
  <si>
    <t>Epluchage</t>
  </si>
  <si>
    <t>Netteté des surfaces épluchées
Absence de fragments de viande adhérents aux aponévroses</t>
  </si>
  <si>
    <t>Bardage</t>
  </si>
  <si>
    <t>Respect de la réglementation 
Etat esthétique du morceau après bardage</t>
  </si>
  <si>
    <t>Ficelage</t>
  </si>
  <si>
    <t>Forme régulière pour une cuisson homogène
Respect de la technique de ficelage arrêté
Espacements réguliers et et tensions normales des anneaux de ficelle</t>
  </si>
  <si>
    <t>Pièçage</t>
  </si>
  <si>
    <t>Régularité d'épaisseur et de forme des pièces
Maintien de la valeur marchande des morceaux
Exactitude des pièces par rapport à la commande</t>
  </si>
  <si>
    <t>Pesées *</t>
  </si>
  <si>
    <t>Cf grille des pesées</t>
  </si>
  <si>
    <t>Respect des poids indiqués dans la commande</t>
  </si>
  <si>
    <t>Jury</t>
  </si>
  <si>
    <t>Notes sur 20</t>
  </si>
  <si>
    <t>Note</t>
  </si>
  <si>
    <t>Organisation</t>
  </si>
  <si>
    <t>Ensemble du travail</t>
  </si>
  <si>
    <t>Maîtrise des techniques de préparation.</t>
  </si>
  <si>
    <t>Utilisation adaptée du matériel et de l’outillage</t>
  </si>
  <si>
    <t>Respect des règles d’hygiène et de sécurité</t>
  </si>
  <si>
    <t>Comportement professionnel </t>
  </si>
  <si>
    <t>Pertinence de l’organisation</t>
  </si>
  <si>
    <t>Écarts</t>
  </si>
  <si>
    <t>300-225</t>
  </si>
  <si>
    <t>224-150</t>
  </si>
  <si>
    <t>149-75</t>
  </si>
  <si>
    <t>74-0</t>
  </si>
  <si>
    <t>Points</t>
  </si>
  <si>
    <t>200-150</t>
  </si>
  <si>
    <t>149-100</t>
  </si>
  <si>
    <t>99-50</t>
  </si>
  <si>
    <t>49-0</t>
  </si>
  <si>
    <t>Poids petites pièces           / 5 points</t>
  </si>
  <si>
    <t>60-45</t>
  </si>
  <si>
    <t>44-30</t>
  </si>
  <si>
    <t>29-15</t>
  </si>
  <si>
    <t>14-0</t>
  </si>
  <si>
    <t>Espèces</t>
  </si>
  <si>
    <t>Pièces</t>
  </si>
  <si>
    <t>pièce 1</t>
  </si>
  <si>
    <t>pièce 2</t>
  </si>
  <si>
    <t>TOTAL /30</t>
  </si>
  <si>
    <t>Total pesées /15</t>
  </si>
  <si>
    <r>
      <t xml:space="preserve">Points </t>
    </r>
    <r>
      <rPr>
        <b/>
        <i/>
        <sz val="10"/>
        <color theme="1"/>
        <rFont val="Arial"/>
        <family val="2"/>
      </rPr>
      <t>/5</t>
    </r>
  </si>
  <si>
    <r>
      <t xml:space="preserve">Poids estimés </t>
    </r>
    <r>
      <rPr>
        <b/>
        <sz val="10"/>
        <rFont val="Arial"/>
        <family val="2"/>
      </rPr>
      <t xml:space="preserve">    </t>
    </r>
    <r>
      <rPr>
        <b/>
        <sz val="10"/>
        <color theme="1"/>
        <rFont val="Arial"/>
        <family val="2"/>
      </rPr>
      <t xml:space="preserve">          / 5 points</t>
    </r>
  </si>
  <si>
    <r>
      <t xml:space="preserve">Poids imposés </t>
    </r>
    <r>
      <rPr>
        <b/>
        <sz val="10"/>
        <color rgb="FFFF0000"/>
        <rFont val="Arial"/>
        <family val="2"/>
      </rPr>
      <t xml:space="preserve">       </t>
    </r>
    <r>
      <rPr>
        <b/>
        <sz val="10"/>
        <color theme="1"/>
        <rFont val="Arial"/>
        <family val="2"/>
      </rPr>
      <t xml:space="preserve">      / 5 points</t>
    </r>
  </si>
  <si>
    <t>Présentation
Décoration</t>
  </si>
  <si>
    <t xml:space="preserve">Qualité de la décoration des pièces imposées
Présentation harmonieuse des différentes pièces 
Respect de l'alternance des viandes (couleur, forme..)
Utilisation appropriée de la barde et des végétaux </t>
  </si>
  <si>
    <t>Hygiène
Sécurité</t>
  </si>
  <si>
    <t>Tenue professionnelle propre et complète
Respect de l'utilisation des équipements de protection individuels 
Application des règles d'hygiène et de sécurité</t>
  </si>
  <si>
    <t>PHASE D'ENTRETIEN</t>
  </si>
  <si>
    <t>Entretien</t>
  </si>
  <si>
    <t>Respect de la commande tout en conservant la valeur financière des morceaux restants
Utilisation d'un vocabulaire professionnel
Justification de l'organisation choisie</t>
  </si>
  <si>
    <t>PHASE DE PRESENTATION ET DE DECORATION</t>
  </si>
  <si>
    <t>HYGIENE ET SECURITE</t>
  </si>
  <si>
    <t>Note / 15</t>
  </si>
  <si>
    <t xml:space="preserve"> Note / 20</t>
  </si>
  <si>
    <t xml:space="preserve">COMPORTEMENT PROFESSIONNEL </t>
  </si>
  <si>
    <t>C4.2 Communiquer avec les acteurs économiques
C4.6 Réaliser l'acte de vente</t>
  </si>
  <si>
    <t>Tenue professionnelle adaptée</t>
  </si>
  <si>
    <t>Mise en œuvre des règles d'hygiène</t>
  </si>
  <si>
    <t>Clarté et rigueur de l'expression orale</t>
  </si>
  <si>
    <t xml:space="preserve">Utilisation d'un vocabulaire professionnel </t>
  </si>
  <si>
    <t xml:space="preserve">SIMULATION DE VENTE </t>
  </si>
  <si>
    <t>C4.2 Communiquer avec les acteurs économiques
C4.4 Développer les supports de communication
C4.5 Animer le point de vente 
C4.6 Réaliser l'acte de vente 
C2.7 Conditionner les produits 
C2.8 Peser les produits</t>
  </si>
  <si>
    <t>Accueil du client</t>
  </si>
  <si>
    <t>Prise en compte des besoins du client</t>
  </si>
  <si>
    <t xml:space="preserve">Adéquation de l'argumentation commerciale </t>
  </si>
  <si>
    <t>Pertinence des conseils culinaires</t>
  </si>
  <si>
    <t>Réponse aux objections du client</t>
  </si>
  <si>
    <t>Proposition de ventes complémentaires/additionnelles</t>
  </si>
  <si>
    <t>Qualité de la préparation et du pièçage</t>
  </si>
  <si>
    <t>Pesage, conditionnement et encaissement des produits</t>
  </si>
  <si>
    <t>Fidélisation de la clientèle et prise de congé</t>
  </si>
  <si>
    <t>Respect des règles de sécurité alimentaire</t>
  </si>
  <si>
    <t xml:space="preserve">RÈGLEMENTATION DES VENTES </t>
  </si>
  <si>
    <t>C1.16 Élaborer les protocoles des démarches qualité et développement durable
C2.5 Présenter les produits
C2.6 Mettre en valeur les produits
C3.2 Contrôler les marchandises réceptionnées</t>
  </si>
  <si>
    <t>Application des règles d'étiquetage</t>
  </si>
  <si>
    <t>Mise en œuvre des règles de conservation</t>
  </si>
  <si>
    <t>Respect des principes de la traçabilité</t>
  </si>
  <si>
    <t>Identification des signes officiels de la qualité et de l'origine</t>
  </si>
  <si>
    <t>Note / 30</t>
  </si>
  <si>
    <t xml:space="preserve"> Note / 40</t>
  </si>
  <si>
    <t>Note / 10</t>
  </si>
  <si>
    <t>Phase d'organisation du travail</t>
  </si>
  <si>
    <t>Phase de préparation</t>
  </si>
  <si>
    <t>Phase de présentation et de décoration</t>
  </si>
  <si>
    <t>Hygiène et sécurité</t>
  </si>
  <si>
    <t>EPREUVE E11</t>
  </si>
  <si>
    <t>TOTAL SUR 220 points</t>
  </si>
  <si>
    <t>EPREUVE E12</t>
  </si>
  <si>
    <t>Comportement professionnel</t>
  </si>
  <si>
    <t>Simulation de vente</t>
  </si>
  <si>
    <t>Règlementation des ventes</t>
  </si>
  <si>
    <t>TOTAL SUR 80 points</t>
  </si>
  <si>
    <t>TOTAL EPREUVE E1</t>
  </si>
  <si>
    <t>Candidat n°</t>
  </si>
  <si>
    <t>PHASE D'ORGANISATION DU TRAVAIL</t>
  </si>
  <si>
    <t>PHASE DE PREPARATION</t>
  </si>
  <si>
    <t xml:space="preserve"> Note / 160</t>
  </si>
  <si>
    <t>PESEES</t>
  </si>
  <si>
    <t>E1 - Pratique professionnelle</t>
  </si>
  <si>
    <t>Candidat N°</t>
  </si>
  <si>
    <t xml:space="preserve">ACADÉMIE </t>
  </si>
  <si>
    <t>BP BOUCHER
Épreuve E1 - Pratique professionnelle</t>
  </si>
  <si>
    <t xml:space="preserve">SESSION </t>
  </si>
  <si>
    <t xml:space="preserve">DATE </t>
  </si>
  <si>
    <t>Notes récapitulatives E11 et E12</t>
  </si>
  <si>
    <t>Épreuve E11</t>
  </si>
  <si>
    <t>/10</t>
  </si>
  <si>
    <t>/160</t>
  </si>
  <si>
    <t>/15</t>
  </si>
  <si>
    <t>Phase d'entretien</t>
  </si>
  <si>
    <t>/20</t>
  </si>
  <si>
    <t>TOTAL sur 220 points</t>
  </si>
  <si>
    <t>Épreuve E12</t>
  </si>
  <si>
    <t>/40</t>
  </si>
  <si>
    <t>/30</t>
  </si>
  <si>
    <t>TOTAL sur 80 points</t>
  </si>
  <si>
    <t>Total épreuve E1 sur 300 points</t>
  </si>
  <si>
    <t>Note sur 20*</t>
  </si>
  <si>
    <t>Emargement</t>
  </si>
  <si>
    <t xml:space="preserve"> * Commentaires et justifications si note finale inférieure à 10</t>
  </si>
  <si>
    <t xml:space="preserve">C1.10 Organiser le poste de travail 
</t>
  </si>
  <si>
    <t>Jury 1</t>
  </si>
  <si>
    <t>Jury 2</t>
  </si>
  <si>
    <t>Jury 3</t>
  </si>
  <si>
    <t>PHASE DE PRÉPARATION</t>
  </si>
  <si>
    <t xml:space="preserve">C2.4 Réaliser les opérations de préparation
C2.8 Peser les produits
C2.9 Valoriser l'intégralité de la carcasse dans une démarche de développement durable
C3.5 Evaluer le travail </t>
  </si>
  <si>
    <t>Grille des pesées</t>
  </si>
  <si>
    <t>Tableaux des différences avec les poids estimés par le candidat, avec les poids imposés et les poids des petites pièces de découpe. 
Les écarts sont exprimés en grammes.</t>
  </si>
  <si>
    <t>PHASE DE PRÉSENTATION ET DE DÉCORATION</t>
  </si>
  <si>
    <t>C2.5 Présenter les produits
C2.6 Mettre en valeur les produits</t>
  </si>
  <si>
    <t>HYGIÈNE ET SÉCURITÉ</t>
  </si>
  <si>
    <t>C1.10 Organiser le poste de travail</t>
  </si>
  <si>
    <t>C4.1 Communiquer avec la hiérarchie et le personnel</t>
  </si>
  <si>
    <t xml:space="preserve">Observations </t>
  </si>
  <si>
    <t>JURY</t>
  </si>
  <si>
    <t>NOMS</t>
  </si>
  <si>
    <t>SIGNATURES</t>
  </si>
  <si>
    <t>Observations :</t>
  </si>
  <si>
    <t xml:space="preserve">NOMS </t>
  </si>
  <si>
    <t xml:space="preserve">SIGNATURES </t>
  </si>
  <si>
    <t>Clermont-Fd</t>
  </si>
  <si>
    <r>
      <t xml:space="preserve">Respect de la coupe définie </t>
    </r>
    <r>
      <rPr>
        <sz val="9"/>
        <rFont val="Arial"/>
        <family val="2"/>
      </rPr>
      <t>selon les techniques usuelles</t>
    </r>
  </si>
  <si>
    <r>
      <t>Respect de la chronologie des opérations lors du désossage
Absence d'incisions dans les muscles
Degré de désossage à blanc 
Etat esthétique du morceau après désossage 
Opérations techniques effectuées</t>
    </r>
    <r>
      <rPr>
        <sz val="9"/>
        <color rgb="FFFF0000"/>
        <rFont val="Arial"/>
        <family val="2"/>
      </rPr>
      <t xml:space="preserve"> </t>
    </r>
    <r>
      <rPr>
        <sz val="9"/>
        <rFont val="Arial"/>
        <family val="2"/>
      </rPr>
      <t>selon une position conforme avec des outils appropriés et dextérité</t>
    </r>
  </si>
  <si>
    <t>BP BOUCHER
Épreuve E12
Vente client</t>
  </si>
  <si>
    <t xml:space="preserve">Candidat N° </t>
  </si>
  <si>
    <r>
      <t xml:space="preserve">Poids estimés </t>
    </r>
    <r>
      <rPr>
        <b/>
        <sz val="11"/>
        <rFont val="Arial"/>
        <family val="2"/>
      </rPr>
      <t xml:space="preserve">    </t>
    </r>
    <r>
      <rPr>
        <b/>
        <sz val="11"/>
        <color theme="1"/>
        <rFont val="Arial"/>
        <family val="2"/>
      </rPr>
      <t xml:space="preserve">          / 5 points</t>
    </r>
  </si>
  <si>
    <r>
      <t xml:space="preserve">Poids imposés </t>
    </r>
    <r>
      <rPr>
        <b/>
        <sz val="11"/>
        <color rgb="FFFF0000"/>
        <rFont val="Arial"/>
        <family val="2"/>
      </rPr>
      <t xml:space="preserve">       </t>
    </r>
    <r>
      <rPr>
        <b/>
        <sz val="11"/>
        <color theme="1"/>
        <rFont val="Arial"/>
        <family val="2"/>
      </rPr>
      <t xml:space="preserve">      / 5 points</t>
    </r>
  </si>
  <si>
    <r>
      <t xml:space="preserve">Points </t>
    </r>
    <r>
      <rPr>
        <b/>
        <i/>
        <sz val="9"/>
        <color theme="1"/>
        <rFont val="Arial"/>
        <family val="2"/>
      </rPr>
      <t>/5</t>
    </r>
  </si>
  <si>
    <t>BP BOUCHER
Épreuve E11
Préparation - Présentation - Décoration</t>
  </si>
  <si>
    <t>Note / 160</t>
  </si>
  <si>
    <t>CeE</t>
  </si>
  <si>
    <t>Noms et fonctions des membres du jury et émargement</t>
  </si>
  <si>
    <t>Total sous-épreuve E11 
sur 220 points</t>
  </si>
  <si>
    <t>Note / 20</t>
  </si>
  <si>
    <t>Total sous-épreuve E12 
sur 80 points</t>
  </si>
  <si>
    <t>cf grille des pesées</t>
  </si>
  <si>
    <t>Note / 40</t>
  </si>
  <si>
    <t>BP BOUCPER
Épreuve E1 - Pratique professionnelle</t>
  </si>
  <si>
    <t>Pygiène et sécurité</t>
  </si>
  <si>
    <t>BP BOUCPER
Épreuve E11
Préparation - Présentation - Décoration</t>
  </si>
  <si>
    <t>PPASE D'ORGANISATION DU TRAVAIL</t>
  </si>
  <si>
    <t>PPASE DE PRÉPARATION</t>
  </si>
  <si>
    <t>PPASE DE PRÉSENTATION ET DE DÉCORATION</t>
  </si>
  <si>
    <t>* Régularité d'épaisseur et de forme des pièces
* Maintien de la valeur marchande des morceaux
* Exactitude des pièces par rapport à la commande</t>
  </si>
  <si>
    <t>* Respect des poids indiqués dans la commande</t>
  </si>
  <si>
    <t>* Maîtrise des techniques de préparation.</t>
  </si>
  <si>
    <t>* Utilisation adaptée du matériel et de l’outillage</t>
  </si>
  <si>
    <t>* Respect des règles d’hygiène et de sécurité</t>
  </si>
  <si>
    <t>* Comportement professionnel </t>
  </si>
  <si>
    <t>* Pertinence de l’organisation</t>
  </si>
  <si>
    <t>* Conformité de la position de travail</t>
  </si>
  <si>
    <t>* Maîtrise gestuelle de la feuille</t>
  </si>
  <si>
    <t>* Partage axial de la symphyse du sternum, des vertèbres</t>
  </si>
  <si>
    <t>* Respect de la coupe définie selon les techniques usuelles</t>
  </si>
  <si>
    <t>* Respect de la coupe réglementaire</t>
  </si>
  <si>
    <t>* Présence et importance des fragments de muscles étrangers à chaque morceau 
* Netteté des surfaces de séparation (particules d'os et de fragments lors du sciage)
* Absence d'incisions sur les parties séparées et dans les muscles</t>
  </si>
  <si>
    <t>* Netteté des surfaces parées 
* Limitation des pertes de matière
* Parage en fonction de la destination culinaire du morceau</t>
  </si>
  <si>
    <t>* Netteté des surfaces épluchées
* Absence de fragments de viande adhérents aux aponévroses</t>
  </si>
  <si>
    <t>* Respect de la réglementation 
* Etat esthétique du morceau après bardage</t>
  </si>
  <si>
    <t>* Forme régulière pour une cuisson homogène
* Respect de la technique de ficelage arrêté
* Espacements réguliers et tensions normales des anneaux de ficelle</t>
  </si>
  <si>
    <t xml:space="preserve">* Qualité de la décoration des pièces imposées
* Présentation harmonieuse des différentes pièces 
* Respect de l'alternance des viandes (couleur, forme..)
* Utilisation appropriée de la barde et des végétaux </t>
  </si>
  <si>
    <t>* Tenue professionnelle propre et complète
* Respect de l'utilisation des équipements de protection individuels 
* Application des règles d'hygiène et de sécurité</t>
  </si>
  <si>
    <t>* Respect de la commande tout en conservant la valeur financière des morceaux restants
* Utilisation d'un vocabulaire professionnel
* Justification de l'organisation choisie</t>
  </si>
  <si>
    <t>Total sous-épreuve E12 sur / 80</t>
  </si>
  <si>
    <t xml:space="preserve">NOTE </t>
  </si>
  <si>
    <t>Candidat</t>
  </si>
  <si>
    <t>Poids réel</t>
  </si>
  <si>
    <t>Les poids à estimer seront notés dans la case correspondante</t>
  </si>
  <si>
    <r>
      <rPr>
        <b/>
        <u/>
        <sz val="11"/>
        <rFont val="Arial"/>
        <family val="2"/>
      </rPr>
      <t>Candidat N</t>
    </r>
    <r>
      <rPr>
        <b/>
        <sz val="11"/>
        <rFont val="Arial"/>
        <family val="2"/>
      </rPr>
      <t>° :</t>
    </r>
  </si>
  <si>
    <t>Candidats</t>
  </si>
  <si>
    <t>8</t>
  </si>
  <si>
    <t>Fiche de pesée</t>
  </si>
  <si>
    <t>Note/5</t>
  </si>
  <si>
    <r>
      <t xml:space="preserve">* Respect de la coupe définie </t>
    </r>
    <r>
      <rPr>
        <sz val="8"/>
        <rFont val="Arial"/>
        <family val="2"/>
      </rPr>
      <t>selon les techniques usuelles</t>
    </r>
  </si>
  <si>
    <r>
      <t>* Respect de la chronologie des opérations lors du désossage
* Absence d'incisions dans les muscles
* Degré de désossage à blanc 
* Etat esthétique du morceau après désossage 
* Opérations techniques effectuées</t>
    </r>
    <r>
      <rPr>
        <sz val="8"/>
        <color rgb="FFFF0000"/>
        <rFont val="Arial"/>
        <family val="2"/>
      </rPr>
      <t xml:space="preserve"> </t>
    </r>
    <r>
      <rPr>
        <sz val="8"/>
        <rFont val="Arial"/>
        <family val="2"/>
      </rPr>
      <t>selon une position conforme avec des outils appropriés et dextérité</t>
    </r>
  </si>
  <si>
    <t>TOTAL PESEES /15</t>
  </si>
  <si>
    <t xml:space="preserve">NOTE SOUS-EPREUVE E11 </t>
  </si>
  <si>
    <t xml:space="preserve">NOTE SOUS-EPREUVE E12 </t>
  </si>
  <si>
    <t>Aucun vocabulaire professionnel</t>
  </si>
  <si>
    <t>Vocabulaire professionnel non maîtrisé</t>
  </si>
  <si>
    <t>Utilisation adaptée du vocabulaire professionnel</t>
  </si>
  <si>
    <t>Excellente maîtrise du vocabulaire professionnel</t>
  </si>
  <si>
    <t>Expression orale confuse</t>
  </si>
  <si>
    <t>Expression orale hésitante</t>
  </si>
  <si>
    <t>Expression orale claire</t>
  </si>
  <si>
    <t>Expression orale de qualité et adaptée à la nature de l’épreuve</t>
  </si>
  <si>
    <t>Aucune argumentation apportée</t>
  </si>
  <si>
    <t>Argumentation construite correctement et convaincante</t>
  </si>
  <si>
    <t>Absence de tenue professionnelle</t>
  </si>
  <si>
    <t>Tenue professionnelle non adaptée</t>
  </si>
  <si>
    <t>Tenue professionnelle appropriée</t>
  </si>
  <si>
    <t>Tenue professionnelle complète</t>
  </si>
  <si>
    <t>Utilisation d'un vocabulaire professionnelle</t>
  </si>
  <si>
    <t>Règles d’hygiène peu respectées</t>
  </si>
  <si>
    <t>Les règles d’hygiène sont respectées</t>
  </si>
  <si>
    <t>Les règles d’hygiène sont mises en œuvre dans le respect de la norme HACCP</t>
  </si>
  <si>
    <t>COMPORTEMENT PROFESSIONNEL</t>
  </si>
  <si>
    <t>SIMULATION DE VENTE</t>
  </si>
  <si>
    <t>Aucun accueil réalisé</t>
  </si>
  <si>
    <t>Accueil très succinct</t>
  </si>
  <si>
    <t>Accueil correct</t>
  </si>
  <si>
    <t>Aucune prise en compte des besoins du client</t>
  </si>
  <si>
    <t>Prise en compte partielle ou identification incorrecte des besoins du client</t>
  </si>
  <si>
    <t>Les besoins du client sont identifiés et pris en compte correctement</t>
  </si>
  <si>
    <t>Adéquation de l’argumentation commerciale</t>
  </si>
  <si>
    <t>Argumentation commerciale peu convaincante</t>
  </si>
  <si>
    <t>Aucun conseil culinaire proposé au client</t>
  </si>
  <si>
    <t>Conseils culinaires non adaptés à la demande du client ou aux produits</t>
  </si>
  <si>
    <t>Conseils culinaires adaptés à la demande du client et aux produits</t>
  </si>
  <si>
    <t>Aucune réponse aux objections du client</t>
  </si>
  <si>
    <t>Réponses peu adaptées aux objections du client</t>
  </si>
  <si>
    <t>Des objections du client sont prises en compte et des réponses adaptées sont apportées</t>
  </si>
  <si>
    <t>Proposition de ventes complémentaires et/ou additionnelles</t>
  </si>
  <si>
    <t>Aucune proposition de vente complémentaire ou additionnelle</t>
  </si>
  <si>
    <t>Propositions de ventes complémentaires ou additionnelles peu adaptées</t>
  </si>
  <si>
    <t>Propositions de ventes complémentaires ou additionnelles adaptées</t>
  </si>
  <si>
    <t>Accueil de qualité</t>
  </si>
  <si>
    <t>Les besoins du client sont très bien identifiés et des réponses adaptées ont été apportées</t>
  </si>
  <si>
    <t>Argumentation très convaincante et adaptée aux besoins du client</t>
  </si>
  <si>
    <t>Conseils culinaires particulièrement adaptés à la demande du client et aux produits</t>
  </si>
  <si>
    <t>REGLEMENTATION DES VENTES</t>
  </si>
  <si>
    <t>L’ensemble des objections du client est pris en compte et les réponses apportées sont très adaptées</t>
  </si>
  <si>
    <t>Propositions de ventes complémentaires ou additionnelles parfaitement adaptées</t>
  </si>
  <si>
    <t>Pesage, conditionnement, et encaissement des produits</t>
  </si>
  <si>
    <t>Aucun travail réalisé</t>
  </si>
  <si>
    <t>Aucune prise de congé</t>
  </si>
  <si>
    <t>Aucun respect des règles de sécurité alimentaire</t>
  </si>
  <si>
    <t>Préparation médiocre et/ou absence de pièçage</t>
  </si>
  <si>
    <t>Une partie des opérations est réalisée ou les opérations effectuées ne sont pas conformes</t>
  </si>
  <si>
    <t>Prise de congé brève, pas de proposition de fidélisation</t>
  </si>
  <si>
    <t>Règles de sécurité alimentaire peu respectées</t>
  </si>
  <si>
    <t xml:space="preserve">Travail de préparation et de
pièçage réalisé correctement
Travail de préparation et de
pièçage réalisé correctement
Travail de préparation et de
pièçage réalisé correctement
</t>
  </si>
  <si>
    <t>Les opérations sont effectuées selon les règles en vigueur</t>
  </si>
  <si>
    <t>Prise de congé correctement réalisée mais sans proposition de fidélisation</t>
  </si>
  <si>
    <t>Les règles de sécurité alimentaire sont respectées</t>
  </si>
  <si>
    <t>Travail de préparation et de pièçage de qualité</t>
  </si>
  <si>
    <t>Les opérations sont effectuées selon les règles en vigueur et avec professionnalisme</t>
  </si>
  <si>
    <t>Prise de congé professionnelle, avec proposition de fidélisation adaptée au client</t>
  </si>
  <si>
    <t xml:space="preserve">Les règles de sécurité
alimentaire sont parfaitement respectées
</t>
  </si>
  <si>
    <t>Application des règles d’étiquetage</t>
  </si>
  <si>
    <t>Identification des signes officiels de la qualité et de l’origine</t>
  </si>
  <si>
    <t>Aucune application des règles d’étiquetage</t>
  </si>
  <si>
    <t>Aucune mise en œuvre des règles de conservation</t>
  </si>
  <si>
    <t>Aucun respect des principes de la traçabilité</t>
  </si>
  <si>
    <t>Aucune identification des signes officiels de la qualité et de l’origine</t>
  </si>
  <si>
    <t>Application partielle des règles d’étiquetage</t>
  </si>
  <si>
    <t>Mise en œuvre partielle des règles de conservation</t>
  </si>
  <si>
    <t>Respect partiel des principes de la traçabilité</t>
  </si>
  <si>
    <t>Identification partielle des signes officiels de la qualité et de l’origine</t>
  </si>
  <si>
    <t>Application correcte des règles d’étiquetage</t>
  </si>
  <si>
    <t>Mise en œuvre correcte des règles de conservation</t>
  </si>
  <si>
    <t>Les principes de la traçabilité sont respectés</t>
  </si>
  <si>
    <t>Les signes officiels de la qualité et de l’origine sont correctement identifiés</t>
  </si>
  <si>
    <t>Application des règles de conservation conforme aux normes en vigueur</t>
  </si>
  <si>
    <t xml:space="preserve">Les signes officiels de la qualité et de l’origine sont identifiés et mis en œuvre selon les normes en
vigueur
Les signes officiels de la qualité et de l’origine sont identifiés et mis en œuvre selon les normes en
vigueur
</t>
  </si>
  <si>
    <t>E12 - GRILLE D'AIDE A L'EVALUATION</t>
  </si>
  <si>
    <t>Application des règles
d’étiquetage conforme aux normes en vigueur</t>
  </si>
  <si>
    <t>Les principes de la traçabilité sont respectés et mis en œuvre selon les
normes en vigueur</t>
  </si>
  <si>
    <t>Les règles de sécurité alimentaire sont parfaitement respectées</t>
  </si>
  <si>
    <t xml:space="preserve">Travail de préparation et de pièçage de qualité </t>
  </si>
  <si>
    <t>Aucune règle d'hygiène observée</t>
  </si>
  <si>
    <t xml:space="preserve">Les signes officiels de la qualité et de l’origine sont identifiés et mis en œuvre selon les normes en
vigueur
</t>
  </si>
  <si>
    <r>
      <t xml:space="preserve">Attention : si vous constatez des différences entre la grille numérisée et la </t>
    </r>
    <r>
      <rPr>
        <b/>
        <u/>
        <sz val="14"/>
        <color rgb="FFFF0000"/>
        <rFont val="Times New Roman"/>
        <family val="1"/>
      </rPr>
      <t>grille papier</t>
    </r>
    <r>
      <rPr>
        <b/>
        <sz val="14"/>
        <color rgb="FFFF0000"/>
        <rFont val="Times New Roman"/>
        <family val="1"/>
      </rPr>
      <t xml:space="preserve"> fournie avec le sujet, 
vous devez TOUJOURS utiliser la grille papier et informer l'inspectrice.</t>
    </r>
  </si>
  <si>
    <t>Candidat n°
Le jury précise aux candidats les 6 pièces à peser</t>
  </si>
  <si>
    <t>PHASE D'ORGANISATION DU TRAVAIL sur 10</t>
  </si>
  <si>
    <t>PHASE DE PREPARATION sur 160</t>
  </si>
  <si>
    <t>PHASE DE PRESENTATION ET DE DECORATION sur 15</t>
  </si>
  <si>
    <t>HYGIENE ET SECURITE  sur 15</t>
  </si>
  <si>
    <t>PHASE D'ENTRETIEN sur 20</t>
  </si>
  <si>
    <t>Total sous-épreuve E11 sur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</si>
</sst>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C]d\ mmmm\ yyyy;@"/>
    <numFmt numFmtId="165" formatCode="dd/mm/yy;@"/>
    <numFmt numFmtId="166" formatCode="0.0"/>
    <numFmt numFmtId="167" formatCode="[$-40C]d\-mmm\-yy;@"/>
  </numFmts>
  <fonts count="107" x14ac:knownFonts="1">
    <font>
      <sz val="10"/>
      <name val="Arial"/>
    </font>
    <font>
      <sz val="11"/>
      <color theme="1"/>
      <name val="Calibri"/>
      <family val="2"/>
      <scheme val="minor"/>
    </font>
    <font>
      <sz val="11"/>
      <color theme="1"/>
      <name val="Calibri"/>
      <family val="2"/>
      <scheme val="minor"/>
    </font>
    <font>
      <b/>
      <sz val="10"/>
      <name val="Arial"/>
      <family val="2"/>
    </font>
    <font>
      <b/>
      <i/>
      <sz val="10"/>
      <name val="Arial"/>
      <family val="2"/>
    </font>
    <font>
      <b/>
      <u/>
      <sz val="10"/>
      <name val="Arial"/>
      <family val="2"/>
    </font>
    <font>
      <sz val="10"/>
      <name val="Arial"/>
      <family val="2"/>
    </font>
    <font>
      <b/>
      <sz val="11"/>
      <name val="Arial"/>
      <family val="2"/>
    </font>
    <font>
      <sz val="11"/>
      <name val="Arial"/>
      <family val="2"/>
    </font>
    <font>
      <b/>
      <sz val="20"/>
      <name val="Arial"/>
      <family val="2"/>
    </font>
    <font>
      <sz val="11"/>
      <color indexed="62"/>
      <name val="Calibri"/>
      <family val="2"/>
    </font>
    <font>
      <b/>
      <sz val="11"/>
      <color indexed="8"/>
      <name val="Calibri"/>
      <family val="2"/>
    </font>
    <font>
      <b/>
      <sz val="18"/>
      <color indexed="10"/>
      <name val="Arial Narrow"/>
      <family val="2"/>
    </font>
    <font>
      <b/>
      <u/>
      <sz val="11"/>
      <color indexed="8"/>
      <name val="Arial Narrow"/>
      <family val="2"/>
    </font>
    <font>
      <b/>
      <sz val="11"/>
      <color indexed="8"/>
      <name val="Arial Narrow"/>
      <family val="2"/>
    </font>
    <font>
      <sz val="11"/>
      <color indexed="8"/>
      <name val="Arial Narrow"/>
      <family val="2"/>
    </font>
    <font>
      <b/>
      <u/>
      <sz val="12"/>
      <color indexed="8"/>
      <name val="Arial Narrow"/>
      <family val="2"/>
    </font>
    <font>
      <sz val="12"/>
      <color indexed="8"/>
      <name val="Arial Narrow"/>
      <family val="2"/>
    </font>
    <font>
      <b/>
      <u/>
      <sz val="12"/>
      <color indexed="8"/>
      <name val="Calibri"/>
      <family val="2"/>
    </font>
    <font>
      <b/>
      <i/>
      <sz val="12"/>
      <color indexed="8"/>
      <name val="Calibri"/>
      <family val="2"/>
    </font>
    <font>
      <sz val="12"/>
      <color indexed="8"/>
      <name val="Calibri"/>
      <family val="2"/>
    </font>
    <font>
      <sz val="8"/>
      <name val="Arial"/>
      <family val="2"/>
    </font>
    <font>
      <sz val="10"/>
      <color indexed="8"/>
      <name val="Book Antiqua"/>
      <family val="1"/>
    </font>
    <font>
      <sz val="12"/>
      <name val="Arial Narrow"/>
      <family val="2"/>
    </font>
    <font>
      <i/>
      <sz val="8"/>
      <color indexed="8"/>
      <name val="Arial Narrow"/>
      <family val="2"/>
    </font>
    <font>
      <sz val="8"/>
      <color indexed="8"/>
      <name val="Arial Narrow"/>
      <family val="2"/>
    </font>
    <font>
      <b/>
      <sz val="12"/>
      <color indexed="8"/>
      <name val="Arial Narrow"/>
      <family val="2"/>
    </font>
    <font>
      <b/>
      <i/>
      <sz val="8"/>
      <color indexed="8"/>
      <name val="Arial Narrow"/>
      <family val="2"/>
    </font>
    <font>
      <b/>
      <sz val="11"/>
      <color rgb="FFFF0000"/>
      <name val="Arial Narrow"/>
      <family val="2"/>
    </font>
    <font>
      <b/>
      <sz val="10"/>
      <color rgb="FFFF0000"/>
      <name val="Arial"/>
      <family val="2"/>
    </font>
    <font>
      <b/>
      <sz val="14"/>
      <name val="Arial"/>
      <family val="2"/>
    </font>
    <font>
      <b/>
      <sz val="14"/>
      <color rgb="FFFF0000"/>
      <name val="Times New Roman"/>
      <family val="1"/>
    </font>
    <font>
      <sz val="10"/>
      <color theme="1"/>
      <name val="Arial"/>
      <family val="2"/>
    </font>
    <font>
      <b/>
      <sz val="11"/>
      <color theme="1"/>
      <name val="Arial"/>
      <family val="2"/>
    </font>
    <font>
      <b/>
      <sz val="12"/>
      <color rgb="FF002060"/>
      <name val="Arial"/>
      <family val="2"/>
    </font>
    <font>
      <b/>
      <sz val="11"/>
      <color rgb="FF002060"/>
      <name val="Arial"/>
      <family val="2"/>
    </font>
    <font>
      <sz val="13"/>
      <color theme="1"/>
      <name val="Arial"/>
      <family val="2"/>
    </font>
    <font>
      <sz val="13"/>
      <name val="Arial"/>
      <family val="2"/>
    </font>
    <font>
      <b/>
      <sz val="13"/>
      <color rgb="FF002060"/>
      <name val="Arial"/>
      <family val="2"/>
    </font>
    <font>
      <b/>
      <sz val="14"/>
      <color rgb="FF002060"/>
      <name val="Arial"/>
      <family val="2"/>
    </font>
    <font>
      <sz val="12"/>
      <color theme="1"/>
      <name val="Calibri"/>
      <family val="2"/>
      <scheme val="minor"/>
    </font>
    <font>
      <b/>
      <sz val="12"/>
      <color theme="1"/>
      <name val="Arial"/>
      <family val="2"/>
    </font>
    <font>
      <b/>
      <sz val="13"/>
      <color theme="1"/>
      <name val="Arial"/>
      <family val="2"/>
    </font>
    <font>
      <sz val="13"/>
      <color theme="1"/>
      <name val="Calibri"/>
      <family val="2"/>
      <scheme val="minor"/>
    </font>
    <font>
      <b/>
      <sz val="12"/>
      <name val="Arial"/>
      <family val="2"/>
    </font>
    <font>
      <b/>
      <sz val="10"/>
      <color theme="1"/>
      <name val="Arial"/>
      <family val="2"/>
    </font>
    <font>
      <b/>
      <i/>
      <sz val="10"/>
      <color theme="1"/>
      <name val="Arial"/>
      <family val="2"/>
    </font>
    <font>
      <sz val="12"/>
      <color theme="1"/>
      <name val="Arial"/>
      <family val="2"/>
    </font>
    <font>
      <sz val="11"/>
      <color theme="1"/>
      <name val="Arial"/>
      <family val="2"/>
    </font>
    <font>
      <b/>
      <sz val="10"/>
      <color theme="1"/>
      <name val="Calibri"/>
      <family val="2"/>
      <scheme val="minor"/>
    </font>
    <font>
      <sz val="10"/>
      <color theme="1"/>
      <name val="Calibri"/>
      <family val="2"/>
      <scheme val="minor"/>
    </font>
    <font>
      <b/>
      <sz val="10"/>
      <color rgb="FF002060"/>
      <name val="Arial"/>
      <family val="2"/>
    </font>
    <font>
      <b/>
      <sz val="14"/>
      <color theme="1"/>
      <name val="Arial"/>
      <family val="2"/>
    </font>
    <font>
      <sz val="11"/>
      <name val="Arial Narrow"/>
      <family val="2"/>
    </font>
    <font>
      <sz val="12"/>
      <color rgb="FFFF0000"/>
      <name val="Arial Narrow"/>
      <family val="2"/>
    </font>
    <font>
      <b/>
      <sz val="12"/>
      <color rgb="FFFF0000"/>
      <name val="Arial Narrow"/>
      <family val="2"/>
    </font>
    <font>
      <b/>
      <sz val="16"/>
      <color indexed="8"/>
      <name val="Calibri"/>
      <family val="2"/>
    </font>
    <font>
      <b/>
      <sz val="11"/>
      <name val="Arial Narrow"/>
      <family val="2"/>
    </font>
    <font>
      <b/>
      <sz val="11"/>
      <color theme="1"/>
      <name val="Calibri"/>
      <family val="2"/>
      <scheme val="minor"/>
    </font>
    <font>
      <b/>
      <sz val="16"/>
      <color theme="1"/>
      <name val="Arial"/>
      <family val="2"/>
    </font>
    <font>
      <sz val="14"/>
      <color theme="1"/>
      <name val="Arial"/>
      <family val="2"/>
    </font>
    <font>
      <i/>
      <sz val="12"/>
      <color theme="1"/>
      <name val="Arial"/>
      <family val="2"/>
    </font>
    <font>
      <b/>
      <sz val="9"/>
      <color theme="1"/>
      <name val="Arial"/>
      <family val="2"/>
    </font>
    <font>
      <sz val="9"/>
      <name val="Arial"/>
      <family val="2"/>
    </font>
    <font>
      <b/>
      <sz val="9"/>
      <color rgb="FF002060"/>
      <name val="Arial"/>
      <family val="2"/>
    </font>
    <font>
      <sz val="9"/>
      <color theme="1"/>
      <name val="Arial"/>
      <family val="2"/>
    </font>
    <font>
      <b/>
      <sz val="9"/>
      <name val="Arial"/>
      <family val="2"/>
    </font>
    <font>
      <sz val="9"/>
      <color rgb="FFFF0000"/>
      <name val="Arial"/>
      <family val="2"/>
    </font>
    <font>
      <b/>
      <i/>
      <sz val="9"/>
      <color rgb="FF002060"/>
      <name val="Arial"/>
      <family val="2"/>
    </font>
    <font>
      <sz val="9"/>
      <color rgb="FF002060"/>
      <name val="Arial"/>
      <family val="2"/>
    </font>
    <font>
      <b/>
      <sz val="11"/>
      <color rgb="FFFF0000"/>
      <name val="Arial"/>
      <family val="2"/>
    </font>
    <font>
      <b/>
      <i/>
      <sz val="9"/>
      <color theme="1"/>
      <name val="Arial"/>
      <family val="2"/>
    </font>
    <font>
      <b/>
      <sz val="9"/>
      <color theme="1"/>
      <name val="Calibri"/>
      <family val="2"/>
      <scheme val="minor"/>
    </font>
    <font>
      <b/>
      <sz val="16"/>
      <color rgb="FFFF0000"/>
      <name val="Arial"/>
      <family val="2"/>
    </font>
    <font>
      <sz val="11"/>
      <color rgb="FF002060"/>
      <name val="Arial"/>
      <family val="2"/>
    </font>
    <font>
      <b/>
      <sz val="12"/>
      <color rgb="FFFF0000"/>
      <name val="Arial"/>
      <family val="2"/>
    </font>
    <font>
      <b/>
      <sz val="12"/>
      <color theme="3"/>
      <name val="Arial"/>
      <family val="2"/>
    </font>
    <font>
      <b/>
      <sz val="11"/>
      <color theme="4"/>
      <name val="Arial Narrow"/>
      <family val="2"/>
    </font>
    <font>
      <b/>
      <sz val="12"/>
      <color theme="4"/>
      <name val="Arial Narrow"/>
      <family val="2"/>
    </font>
    <font>
      <sz val="12"/>
      <color theme="4"/>
      <name val="Arial Narrow"/>
      <family val="2"/>
    </font>
    <font>
      <sz val="9"/>
      <color theme="1"/>
      <name val="Calibri"/>
      <family val="2"/>
      <scheme val="minor"/>
    </font>
    <font>
      <b/>
      <sz val="14"/>
      <color theme="4" tint="-0.499984740745262"/>
      <name val="Arial"/>
      <family val="2"/>
    </font>
    <font>
      <b/>
      <u/>
      <sz val="11"/>
      <name val="Arial"/>
      <family val="2"/>
    </font>
    <font>
      <sz val="11"/>
      <color rgb="FF4F81BD"/>
      <name val="Arial"/>
      <family val="2"/>
    </font>
    <font>
      <sz val="11"/>
      <color rgb="FF333399"/>
      <name val="Arial"/>
      <family val="2"/>
    </font>
    <font>
      <sz val="9"/>
      <color indexed="8"/>
      <name val="Calibri"/>
      <family val="2"/>
    </font>
    <font>
      <b/>
      <sz val="22"/>
      <name val="Arial"/>
      <family val="2"/>
    </font>
    <font>
      <b/>
      <sz val="8"/>
      <color rgb="FF002060"/>
      <name val="Arial"/>
      <family val="2"/>
    </font>
    <font>
      <sz val="8"/>
      <color rgb="FF002060"/>
      <name val="Arial"/>
      <family val="2"/>
    </font>
    <font>
      <sz val="8"/>
      <color theme="1"/>
      <name val="Arial"/>
      <family val="2"/>
    </font>
    <font>
      <sz val="8"/>
      <color rgb="FFFF0000"/>
      <name val="Arial"/>
      <family val="2"/>
    </font>
    <font>
      <sz val="8"/>
      <color theme="1"/>
      <name val="Calibri"/>
      <family val="2"/>
      <scheme val="minor"/>
    </font>
    <font>
      <b/>
      <sz val="8"/>
      <color theme="1"/>
      <name val="Arial"/>
      <family val="2"/>
    </font>
    <font>
      <b/>
      <sz val="6"/>
      <color rgb="FF002060"/>
      <name val="Arial"/>
      <family val="2"/>
    </font>
    <font>
      <b/>
      <i/>
      <sz val="8"/>
      <color rgb="FF002060"/>
      <name val="Arial"/>
      <family val="2"/>
    </font>
    <font>
      <b/>
      <sz val="8"/>
      <name val="Arial"/>
      <family val="2"/>
    </font>
    <font>
      <sz val="11"/>
      <color rgb="FF002060"/>
      <name val="Calibri"/>
      <family val="2"/>
      <scheme val="minor"/>
    </font>
    <font>
      <sz val="11"/>
      <color rgb="FFFF0000"/>
      <name val="Arial Narrow"/>
      <family val="2"/>
    </font>
    <font>
      <b/>
      <sz val="11"/>
      <color theme="7"/>
      <name val="Arial Narrow"/>
      <family val="2"/>
    </font>
    <font>
      <b/>
      <sz val="12"/>
      <color theme="7"/>
      <name val="Arial Narrow"/>
      <family val="2"/>
    </font>
    <font>
      <b/>
      <sz val="9"/>
      <color theme="7"/>
      <name val="Arial Narrow"/>
      <family val="2"/>
    </font>
    <font>
      <b/>
      <u/>
      <sz val="12"/>
      <color theme="7"/>
      <name val="Arial Narrow"/>
      <family val="2"/>
    </font>
    <font>
      <b/>
      <sz val="14"/>
      <color theme="7"/>
      <name val="Arial Narrow"/>
      <family val="2"/>
    </font>
    <font>
      <b/>
      <i/>
      <sz val="16"/>
      <color theme="7"/>
      <name val="Arial Narrow"/>
      <family val="2"/>
    </font>
    <font>
      <sz val="7"/>
      <name val="Arial"/>
      <family val="2"/>
    </font>
    <font>
      <b/>
      <sz val="9"/>
      <color rgb="FFFF0000"/>
      <name val="Arial"/>
      <family val="2"/>
    </font>
    <font>
      <b/>
      <u/>
      <sz val="14"/>
      <color rgb="FFFF0000"/>
      <name val="Times New Roman"/>
      <family val="1"/>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style="medium">
        <color auto="1"/>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1">
    <xf numFmtId="0" fontId="0" fillId="0" borderId="0"/>
  </cellStyleXfs>
  <cellXfs count="1089">
    <xf numFmtId="0" fontId="0" fillId="0" borderId="0" xfId="0"/>
    <xf numFmtId="164" fontId="17" fillId="2" borderId="1" xfId="0" applyNumberFormat="1" applyFont="1" applyFill="1" applyBorder="1" applyAlignment="1" applyProtection="1">
      <alignment horizontal="center" vertical="center"/>
      <protection locked="0"/>
    </xf>
    <xf numFmtId="0" fontId="0" fillId="0" borderId="0" xfId="0" applyProtection="1">
      <protection hidden="1"/>
    </xf>
    <xf numFmtId="0" fontId="13" fillId="0" borderId="1" xfId="0" applyFont="1" applyBorder="1" applyAlignment="1" applyProtection="1">
      <alignment horizontal="left"/>
      <protection hidden="1"/>
    </xf>
    <xf numFmtId="0" fontId="15" fillId="0" borderId="1" xfId="0" applyFont="1" applyBorder="1" applyAlignment="1" applyProtection="1">
      <alignment horizontal="center"/>
      <protection hidden="1"/>
    </xf>
    <xf numFmtId="0" fontId="15" fillId="0" borderId="9" xfId="0" applyFont="1" applyBorder="1" applyAlignment="1" applyProtection="1">
      <alignment horizontal="center"/>
      <protection hidden="1"/>
    </xf>
    <xf numFmtId="0" fontId="16" fillId="0" borderId="1" xfId="0" applyFont="1" applyBorder="1" applyAlignment="1" applyProtection="1">
      <alignment horizontal="left" vertical="center"/>
      <protection hidden="1"/>
    </xf>
    <xf numFmtId="0" fontId="15" fillId="0" borderId="0" xfId="0" applyFont="1" applyProtection="1">
      <protection hidden="1"/>
    </xf>
    <xf numFmtId="0" fontId="15" fillId="0" borderId="5" xfId="0" applyFont="1" applyBorder="1" applyAlignment="1" applyProtection="1">
      <alignment horizontal="left"/>
      <protection hidden="1"/>
    </xf>
    <xf numFmtId="0" fontId="15" fillId="0" borderId="5" xfId="0" applyFont="1" applyBorder="1" applyAlignment="1" applyProtection="1">
      <alignment horizontal="center"/>
      <protection hidden="1"/>
    </xf>
    <xf numFmtId="0" fontId="15" fillId="0" borderId="0" xfId="0" applyFont="1" applyBorder="1" applyAlignment="1" applyProtection="1">
      <alignment horizontal="center"/>
      <protection hidden="1"/>
    </xf>
    <xf numFmtId="0" fontId="15" fillId="0" borderId="0" xfId="0" applyFont="1" applyBorder="1" applyAlignment="1" applyProtection="1">
      <alignment horizontal="left"/>
      <protection hidden="1"/>
    </xf>
    <xf numFmtId="0" fontId="0" fillId="0" borderId="0" xfId="0" applyBorder="1" applyProtection="1">
      <protection hidden="1"/>
    </xf>
    <xf numFmtId="0" fontId="16" fillId="0" borderId="5" xfId="0" applyFont="1" applyBorder="1" applyAlignment="1" applyProtection="1">
      <alignment horizontal="left" vertical="center"/>
      <protection hidden="1"/>
    </xf>
    <xf numFmtId="164" fontId="17" fillId="0" borderId="5" xfId="0" applyNumberFormat="1" applyFont="1" applyBorder="1" applyAlignment="1" applyProtection="1">
      <alignment horizontal="left" vertical="center"/>
      <protection hidden="1"/>
    </xf>
    <xf numFmtId="164" fontId="17"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center"/>
      <protection hidden="1"/>
    </xf>
    <xf numFmtId="164" fontId="17" fillId="0" borderId="9" xfId="0" applyNumberFormat="1" applyFont="1" applyBorder="1" applyAlignment="1" applyProtection="1">
      <alignment horizontal="center" vertical="center"/>
      <protection hidden="1"/>
    </xf>
    <xf numFmtId="0" fontId="18" fillId="0" borderId="0" xfId="0" applyFont="1" applyAlignment="1" applyProtection="1">
      <alignment horizontal="right" vertical="center"/>
      <protection hidden="1"/>
    </xf>
    <xf numFmtId="164" fontId="19" fillId="0" borderId="0" xfId="0" applyNumberFormat="1" applyFont="1" applyAlignment="1" applyProtection="1">
      <alignment horizontal="left" vertical="center"/>
      <protection hidden="1"/>
    </xf>
    <xf numFmtId="0" fontId="19" fillId="0" borderId="0" xfId="0" applyFont="1" applyAlignment="1" applyProtection="1">
      <alignment vertical="center"/>
      <protection hidden="1"/>
    </xf>
    <xf numFmtId="0" fontId="18" fillId="0" borderId="1" xfId="0" applyFont="1" applyBorder="1" applyAlignment="1" applyProtection="1">
      <alignment horizontal="left" vertical="center"/>
      <protection hidden="1"/>
    </xf>
    <xf numFmtId="0" fontId="0" fillId="0" borderId="0" xfId="0" applyAlignment="1" applyProtection="1">
      <alignment vertical="center"/>
      <protection hidden="1"/>
    </xf>
    <xf numFmtId="0" fontId="20" fillId="0" borderId="0" xfId="0" applyFont="1" applyAlignment="1" applyProtection="1">
      <alignment vertical="center"/>
      <protection hidden="1"/>
    </xf>
    <xf numFmtId="0" fontId="0" fillId="0" borderId="0" xfId="0" applyBorder="1" applyAlignment="1" applyProtection="1">
      <alignment vertical="center"/>
      <protection hidden="1"/>
    </xf>
    <xf numFmtId="0" fontId="18" fillId="0" borderId="1" xfId="0" applyFont="1" applyBorder="1" applyAlignment="1" applyProtection="1">
      <alignment horizontal="center" vertical="center"/>
      <protection hidden="1"/>
    </xf>
    <xf numFmtId="49" fontId="20" fillId="0" borderId="1" xfId="0" applyNumberFormat="1" applyFont="1" applyBorder="1" applyAlignment="1" applyProtection="1">
      <alignment horizontal="center" vertical="center"/>
      <protection hidden="1"/>
    </xf>
    <xf numFmtId="0" fontId="18" fillId="0" borderId="0" xfId="0" applyFont="1" applyBorder="1" applyAlignment="1" applyProtection="1">
      <alignment vertical="center"/>
      <protection hidden="1"/>
    </xf>
    <xf numFmtId="49" fontId="20" fillId="0" borderId="0" xfId="0" applyNumberFormat="1" applyFont="1" applyBorder="1" applyAlignment="1" applyProtection="1">
      <alignment horizontal="center" vertical="center"/>
      <protection hidden="1"/>
    </xf>
    <xf numFmtId="0" fontId="20" fillId="0" borderId="0" xfId="0" applyNumberFormat="1"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4" fillId="3" borderId="1" xfId="0" applyNumberFormat="1" applyFont="1" applyFill="1" applyBorder="1" applyAlignment="1" applyProtection="1">
      <alignment horizontal="center" vertical="center" wrapText="1"/>
      <protection hidden="1"/>
    </xf>
    <xf numFmtId="0" fontId="17" fillId="0" borderId="1" xfId="0" applyFont="1" applyBorder="1" applyAlignment="1" applyProtection="1">
      <alignment horizontal="left" vertical="center" wrapText="1"/>
      <protection hidden="1"/>
    </xf>
    <xf numFmtId="0" fontId="23" fillId="0" borderId="1" xfId="0" applyFont="1" applyBorder="1" applyAlignment="1" applyProtection="1">
      <alignment horizontal="left" vertical="center" wrapText="1"/>
      <protection hidden="1"/>
    </xf>
    <xf numFmtId="0" fontId="10" fillId="0" borderId="0" xfId="0" applyFont="1" applyProtection="1">
      <protection hidden="1"/>
    </xf>
    <xf numFmtId="0" fontId="8" fillId="0" borderId="0" xfId="0" applyFont="1" applyProtection="1">
      <protection hidden="1"/>
    </xf>
    <xf numFmtId="0" fontId="24" fillId="0" borderId="0" xfId="0" applyFont="1" applyBorder="1" applyAlignment="1" applyProtection="1">
      <alignment horizontal="right" vertical="center" wrapText="1"/>
      <protection hidden="1"/>
    </xf>
    <xf numFmtId="0" fontId="25" fillId="0" borderId="0" xfId="0" applyFont="1" applyBorder="1" applyAlignment="1" applyProtection="1">
      <alignment horizontal="left" vertical="center" wrapText="1"/>
      <protection hidden="1"/>
    </xf>
    <xf numFmtId="0" fontId="22" fillId="0" borderId="0" xfId="0" applyFont="1" applyBorder="1" applyAlignment="1" applyProtection="1">
      <alignment horizontal="justify" wrapText="1"/>
      <protection hidden="1"/>
    </xf>
    <xf numFmtId="0" fontId="27" fillId="0" borderId="0" xfId="0" applyFont="1" applyBorder="1" applyAlignment="1" applyProtection="1">
      <alignment horizontal="right" vertical="center" wrapText="1"/>
      <protection hidden="1"/>
    </xf>
    <xf numFmtId="0" fontId="3" fillId="4" borderId="11" xfId="0" applyFont="1" applyFill="1" applyBorder="1" applyAlignment="1" applyProtection="1">
      <alignment horizontal="centerContinuous" vertical="center"/>
      <protection hidden="1"/>
    </xf>
    <xf numFmtId="0" fontId="3" fillId="4" borderId="5" xfId="0" applyFont="1" applyFill="1" applyBorder="1" applyAlignment="1" applyProtection="1">
      <alignment horizontal="centerContinuous" vertical="center"/>
      <protection hidden="1"/>
    </xf>
    <xf numFmtId="0" fontId="3" fillId="4" borderId="12" xfId="0" applyFont="1" applyFill="1" applyBorder="1" applyAlignment="1" applyProtection="1">
      <alignment horizontal="centerContinuous" vertical="center"/>
      <protection hidden="1"/>
    </xf>
    <xf numFmtId="0" fontId="5" fillId="0" borderId="1" xfId="0" applyFont="1" applyBorder="1" applyAlignment="1" applyProtection="1">
      <alignment vertical="center"/>
      <protection hidden="1"/>
    </xf>
    <xf numFmtId="0" fontId="15" fillId="0" borderId="0" xfId="0" applyFont="1" applyFill="1" applyBorder="1" applyAlignment="1" applyProtection="1">
      <alignment horizontal="left"/>
      <protection hidden="1"/>
    </xf>
    <xf numFmtId="0" fontId="17" fillId="0" borderId="0" xfId="0" applyFont="1" applyFill="1" applyBorder="1" applyAlignment="1" applyProtection="1">
      <alignment horizontal="center"/>
      <protection hidden="1"/>
    </xf>
    <xf numFmtId="0" fontId="0" fillId="0" borderId="0" xfId="0" applyFill="1" applyProtection="1">
      <protection hidden="1"/>
    </xf>
    <xf numFmtId="0" fontId="20" fillId="0" borderId="0" xfId="0" applyFont="1" applyFill="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0" fillId="0" borderId="1" xfId="0" applyFont="1" applyFill="1" applyBorder="1" applyAlignment="1" applyProtection="1">
      <alignment horizontal="center" vertical="center"/>
      <protection hidden="1"/>
    </xf>
    <xf numFmtId="14" fontId="12" fillId="0" borderId="0" xfId="0" applyNumberFormat="1" applyFont="1" applyAlignment="1" applyProtection="1">
      <alignment horizontal="center" vertical="center"/>
      <protection hidden="1"/>
    </xf>
    <xf numFmtId="0" fontId="12" fillId="6" borderId="0" xfId="0" applyFont="1" applyFill="1" applyAlignment="1" applyProtection="1">
      <alignment vertical="center"/>
      <protection hidden="1"/>
    </xf>
    <xf numFmtId="0" fontId="0" fillId="6" borderId="0" xfId="0" applyFill="1" applyAlignment="1" applyProtection="1">
      <alignment vertical="center"/>
      <protection hidden="1"/>
    </xf>
    <xf numFmtId="0" fontId="18" fillId="0" borderId="1" xfId="0" applyFont="1" applyBorder="1" applyAlignment="1" applyProtection="1">
      <alignment horizontal="center" vertical="center" wrapText="1"/>
      <protection hidden="1"/>
    </xf>
    <xf numFmtId="0" fontId="3" fillId="6" borderId="0" xfId="0" applyFont="1" applyFill="1" applyBorder="1" applyAlignment="1" applyProtection="1">
      <alignment horizontal="left" vertical="center"/>
      <protection hidden="1"/>
    </xf>
    <xf numFmtId="0" fontId="9" fillId="6" borderId="0" xfId="0" applyFont="1" applyFill="1" applyBorder="1" applyAlignment="1" applyProtection="1">
      <alignment horizontal="left" vertical="center"/>
      <protection hidden="1"/>
    </xf>
    <xf numFmtId="0" fontId="3" fillId="6" borderId="0" xfId="0" applyFont="1" applyFill="1" applyBorder="1" applyAlignment="1" applyProtection="1">
      <alignment horizontal="right" vertical="center"/>
      <protection hidden="1"/>
    </xf>
    <xf numFmtId="0" fontId="4" fillId="6" borderId="0" xfId="0" applyFont="1" applyFill="1" applyBorder="1" applyAlignment="1" applyProtection="1">
      <alignment horizontal="centerContinuous" vertical="center"/>
      <protection hidden="1"/>
    </xf>
    <xf numFmtId="0" fontId="0" fillId="6" borderId="0" xfId="0" applyFill="1" applyBorder="1" applyAlignment="1" applyProtection="1">
      <alignment vertical="center"/>
      <protection hidden="1"/>
    </xf>
    <xf numFmtId="0" fontId="0" fillId="0" borderId="0" xfId="0" applyFill="1" applyBorder="1" applyAlignment="1">
      <alignment vertical="top" wrapText="1"/>
    </xf>
    <xf numFmtId="0" fontId="0" fillId="0" borderId="0" xfId="0" applyBorder="1"/>
    <xf numFmtId="49" fontId="20" fillId="6" borderId="0" xfId="0" applyNumberFormat="1"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30" fillId="0" borderId="0" xfId="0" applyFont="1" applyFill="1" applyBorder="1" applyAlignment="1" applyProtection="1">
      <alignment horizontal="center" vertical="top"/>
      <protection hidden="1"/>
    </xf>
    <xf numFmtId="0" fontId="0" fillId="0" borderId="0" xfId="0" applyFill="1" applyAlignment="1" applyProtection="1">
      <alignment vertical="center"/>
      <protection hidden="1"/>
    </xf>
    <xf numFmtId="0" fontId="5" fillId="0" borderId="0" xfId="0" applyFont="1" applyFill="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0" fillId="0" borderId="0" xfId="0" applyFill="1" applyBorder="1" applyProtection="1">
      <protection hidden="1"/>
    </xf>
    <xf numFmtId="0" fontId="44" fillId="0" borderId="20" xfId="0" applyFont="1" applyFill="1" applyBorder="1" applyAlignment="1" applyProtection="1">
      <alignment horizontal="center"/>
      <protection hidden="1"/>
    </xf>
    <xf numFmtId="0" fontId="43" fillId="0" borderId="20" xfId="0" applyFont="1" applyFill="1" applyBorder="1" applyProtection="1">
      <protection hidden="1"/>
    </xf>
    <xf numFmtId="0" fontId="43" fillId="0" borderId="0" xfId="0" applyFont="1" applyProtection="1">
      <protection hidden="1"/>
    </xf>
    <xf numFmtId="0" fontId="38" fillId="0" borderId="2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vertical="center"/>
      <protection hidden="1"/>
    </xf>
    <xf numFmtId="0" fontId="47" fillId="0" borderId="0" xfId="0" applyFont="1" applyBorder="1" applyAlignment="1" applyProtection="1">
      <alignment horizontal="left" vertical="center"/>
      <protection hidden="1"/>
    </xf>
    <xf numFmtId="0" fontId="47" fillId="0" borderId="0" xfId="0" applyFont="1" applyBorder="1" applyProtection="1">
      <protection hidden="1"/>
    </xf>
    <xf numFmtId="0" fontId="47" fillId="0" borderId="0" xfId="0" applyFont="1" applyBorder="1" applyAlignment="1" applyProtection="1">
      <alignment horizontal="right"/>
      <protection hidden="1"/>
    </xf>
    <xf numFmtId="0" fontId="47" fillId="0" borderId="0" xfId="0" applyFont="1" applyBorder="1" applyAlignment="1" applyProtection="1">
      <alignment vertical="center"/>
      <protection hidden="1"/>
    </xf>
    <xf numFmtId="0" fontId="0" fillId="0" borderId="15" xfId="0" applyBorder="1" applyProtection="1">
      <protection hidden="1"/>
    </xf>
    <xf numFmtId="0" fontId="48" fillId="0" borderId="0" xfId="0" applyFont="1" applyBorder="1" applyAlignment="1" applyProtection="1">
      <alignment horizontal="right"/>
      <protection hidden="1"/>
    </xf>
    <xf numFmtId="0" fontId="48" fillId="0" borderId="0" xfId="0" applyFont="1" applyBorder="1" applyProtection="1">
      <protection hidden="1"/>
    </xf>
    <xf numFmtId="0" fontId="48" fillId="0" borderId="0" xfId="0" applyFont="1" applyProtection="1">
      <protection hidden="1"/>
    </xf>
    <xf numFmtId="2" fontId="45" fillId="4" borderId="1" xfId="0" applyNumberFormat="1" applyFont="1" applyFill="1" applyBorder="1" applyAlignment="1" applyProtection="1">
      <alignment horizontal="center" vertical="center"/>
      <protection hidden="1"/>
    </xf>
    <xf numFmtId="2" fontId="39" fillId="4" borderId="1" xfId="0" applyNumberFormat="1" applyFont="1" applyFill="1" applyBorder="1" applyAlignment="1" applyProtection="1">
      <alignment horizontal="center" vertical="center"/>
      <protection hidden="1"/>
    </xf>
    <xf numFmtId="0" fontId="32" fillId="5" borderId="1" xfId="0"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hidden="1"/>
    </xf>
    <xf numFmtId="0" fontId="48" fillId="0" borderId="0" xfId="0" applyFont="1" applyAlignment="1" applyProtection="1">
      <protection hidden="1"/>
    </xf>
    <xf numFmtId="0" fontId="38" fillId="0" borderId="13" xfId="0" applyFont="1" applyFill="1" applyBorder="1" applyAlignment="1" applyProtection="1">
      <alignment vertical="center"/>
      <protection hidden="1"/>
    </xf>
    <xf numFmtId="0" fontId="38" fillId="0" borderId="7" xfId="0" applyFont="1" applyFill="1" applyBorder="1" applyAlignment="1" applyProtection="1">
      <alignment vertical="center"/>
      <protection hidden="1"/>
    </xf>
    <xf numFmtId="0" fontId="38" fillId="0" borderId="14" xfId="0" applyFont="1" applyFill="1" applyBorder="1" applyAlignment="1" applyProtection="1">
      <alignment vertical="center"/>
      <protection hidden="1"/>
    </xf>
    <xf numFmtId="0" fontId="6" fillId="0" borderId="0" xfId="0" applyFont="1" applyProtection="1">
      <protection hidden="1"/>
    </xf>
    <xf numFmtId="0" fontId="3" fillId="0" borderId="1" xfId="0" applyFont="1" applyBorder="1" applyAlignment="1" applyProtection="1">
      <alignment horizontal="center"/>
      <protection hidden="1"/>
    </xf>
    <xf numFmtId="0" fontId="45" fillId="13" borderId="1" xfId="0" applyFont="1" applyFill="1" applyBorder="1" applyAlignment="1" applyProtection="1">
      <alignment horizontal="center" vertical="center" wrapText="1"/>
      <protection hidden="1"/>
    </xf>
    <xf numFmtId="0" fontId="45" fillId="12" borderId="4" xfId="0" applyFont="1" applyFill="1" applyBorder="1" applyAlignment="1" applyProtection="1">
      <alignment horizontal="center"/>
      <protection hidden="1"/>
    </xf>
    <xf numFmtId="0" fontId="32" fillId="4" borderId="17" xfId="0" applyFont="1" applyFill="1" applyBorder="1" applyAlignment="1" applyProtection="1">
      <alignment horizontal="center"/>
      <protection hidden="1"/>
    </xf>
    <xf numFmtId="0" fontId="51" fillId="8" borderId="17" xfId="0" quotePrefix="1" applyFont="1" applyFill="1" applyBorder="1" applyAlignment="1" applyProtection="1">
      <alignment horizontal="left" vertical="center"/>
      <protection hidden="1"/>
    </xf>
    <xf numFmtId="0" fontId="32" fillId="0" borderId="17" xfId="0" applyFont="1" applyBorder="1" applyAlignment="1" applyProtection="1">
      <alignment horizontal="center"/>
      <protection hidden="1"/>
    </xf>
    <xf numFmtId="0" fontId="32" fillId="4" borderId="19" xfId="0" applyFont="1" applyFill="1" applyBorder="1" applyAlignment="1" applyProtection="1">
      <alignment horizontal="center"/>
      <protection hidden="1"/>
    </xf>
    <xf numFmtId="0" fontId="51" fillId="8" borderId="19" xfId="0" quotePrefix="1" applyFont="1" applyFill="1" applyBorder="1" applyAlignment="1" applyProtection="1">
      <alignment horizontal="left" vertical="center"/>
      <protection hidden="1"/>
    </xf>
    <xf numFmtId="0" fontId="32" fillId="0" borderId="19" xfId="0" applyFont="1" applyBorder="1" applyAlignment="1" applyProtection="1">
      <alignment horizontal="center"/>
      <protection hidden="1"/>
    </xf>
    <xf numFmtId="0" fontId="32" fillId="0" borderId="0" xfId="0" applyFont="1" applyBorder="1" applyProtection="1">
      <protection hidden="1"/>
    </xf>
    <xf numFmtId="0" fontId="45" fillId="0" borderId="0" xfId="0" applyFont="1" applyBorder="1" applyAlignment="1" applyProtection="1">
      <alignment horizontal="center" vertical="top"/>
      <protection hidden="1"/>
    </xf>
    <xf numFmtId="0" fontId="6" fillId="0" borderId="8" xfId="0" applyFont="1" applyBorder="1" applyProtection="1">
      <protection hidden="1"/>
    </xf>
    <xf numFmtId="0" fontId="45" fillId="0" borderId="3" xfId="0" applyFont="1" applyFill="1" applyBorder="1" applyAlignment="1" applyProtection="1">
      <alignment horizontal="center"/>
      <protection hidden="1"/>
    </xf>
    <xf numFmtId="0" fontId="49" fillId="13" borderId="4" xfId="0" applyFont="1" applyFill="1" applyBorder="1" applyAlignment="1" applyProtection="1">
      <alignment horizontal="center"/>
      <protection hidden="1"/>
    </xf>
    <xf numFmtId="0" fontId="50" fillId="0" borderId="17" xfId="0" applyFont="1" applyBorder="1" applyAlignment="1" applyProtection="1">
      <alignment horizontal="center"/>
      <protection hidden="1"/>
    </xf>
    <xf numFmtId="0" fontId="50" fillId="0" borderId="19" xfId="0" applyFont="1" applyBorder="1" applyAlignment="1" applyProtection="1">
      <alignment horizontal="center"/>
      <protection hidden="1"/>
    </xf>
    <xf numFmtId="0" fontId="43" fillId="0" borderId="0" xfId="0" applyFont="1" applyBorder="1" applyProtection="1">
      <protection hidden="1"/>
    </xf>
    <xf numFmtId="0" fontId="49" fillId="5" borderId="17" xfId="0" applyFont="1" applyFill="1" applyBorder="1" applyAlignment="1" applyProtection="1">
      <alignment horizontal="center"/>
      <protection locked="0"/>
    </xf>
    <xf numFmtId="0" fontId="49" fillId="5" borderId="19" xfId="0" applyFont="1" applyFill="1" applyBorder="1" applyAlignment="1" applyProtection="1">
      <alignment horizontal="center"/>
      <protection locked="0"/>
    </xf>
    <xf numFmtId="2" fontId="3" fillId="4" borderId="1" xfId="0" applyNumberFormat="1" applyFont="1" applyFill="1" applyBorder="1" applyAlignment="1" applyProtection="1">
      <alignment horizontal="center" vertical="center"/>
      <protection hidden="1"/>
    </xf>
    <xf numFmtId="0" fontId="40" fillId="0" borderId="0" xfId="0" applyFont="1" applyProtection="1">
      <protection hidden="1"/>
    </xf>
    <xf numFmtId="0" fontId="41" fillId="8" borderId="1"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45" fillId="13" borderId="6" xfId="0"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center"/>
      <protection hidden="1"/>
    </xf>
    <xf numFmtId="0" fontId="30" fillId="0" borderId="8" xfId="0" applyFont="1" applyFill="1" applyBorder="1" applyAlignment="1" applyProtection="1">
      <alignment horizontal="center" vertical="center"/>
      <protection hidden="1"/>
    </xf>
    <xf numFmtId="0" fontId="45" fillId="0" borderId="20" xfId="0" applyFont="1" applyFill="1" applyBorder="1" applyAlignment="1" applyProtection="1">
      <alignment horizontal="center" vertical="center"/>
      <protection hidden="1"/>
    </xf>
    <xf numFmtId="0" fontId="32" fillId="0" borderId="20" xfId="0" applyFont="1" applyFill="1" applyBorder="1" applyAlignment="1" applyProtection="1">
      <alignment horizontal="center"/>
      <protection hidden="1"/>
    </xf>
    <xf numFmtId="0" fontId="42" fillId="0" borderId="20" xfId="0" applyFont="1" applyFill="1" applyBorder="1" applyAlignment="1" applyProtection="1">
      <alignment horizontal="center" vertical="center" wrapText="1"/>
      <protection hidden="1"/>
    </xf>
    <xf numFmtId="0" fontId="43" fillId="0" borderId="0" xfId="0" applyFont="1" applyFill="1" applyBorder="1" applyProtection="1">
      <protection hidden="1"/>
    </xf>
    <xf numFmtId="0" fontId="5" fillId="0" borderId="0" xfId="0" applyFont="1" applyAlignment="1" applyProtection="1">
      <alignment vertical="center"/>
      <protection hidden="1"/>
    </xf>
    <xf numFmtId="0" fontId="41" fillId="11" borderId="0" xfId="0" applyFont="1" applyFill="1" applyBorder="1" applyAlignment="1" applyProtection="1">
      <alignment horizontal="center"/>
      <protection hidden="1"/>
    </xf>
    <xf numFmtId="0" fontId="41" fillId="11" borderId="10" xfId="0" applyFont="1" applyFill="1" applyBorder="1" applyAlignment="1" applyProtection="1">
      <alignment horizontal="center"/>
      <protection hidden="1"/>
    </xf>
    <xf numFmtId="0" fontId="41" fillId="11" borderId="2" xfId="0" applyFont="1" applyFill="1" applyBorder="1" applyAlignment="1" applyProtection="1">
      <alignment horizontal="center"/>
      <protection hidden="1"/>
    </xf>
    <xf numFmtId="0" fontId="36" fillId="5" borderId="21" xfId="0" applyFont="1" applyFill="1" applyBorder="1" applyAlignment="1" applyProtection="1">
      <alignment horizontal="center" vertical="center"/>
      <protection locked="0"/>
    </xf>
    <xf numFmtId="0" fontId="43" fillId="5" borderId="22" xfId="0" applyFont="1" applyFill="1" applyBorder="1" applyAlignment="1" applyProtection="1">
      <alignment horizontal="center" vertical="center"/>
      <protection locked="0"/>
    </xf>
    <xf numFmtId="0" fontId="43" fillId="5" borderId="30" xfId="0" applyFont="1" applyFill="1" applyBorder="1" applyAlignment="1" applyProtection="1">
      <alignment horizontal="center" vertical="center"/>
      <protection locked="0"/>
    </xf>
    <xf numFmtId="0" fontId="43" fillId="5" borderId="24"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0" fontId="43" fillId="5" borderId="31" xfId="0" applyFont="1" applyFill="1" applyBorder="1" applyAlignment="1" applyProtection="1">
      <alignment horizontal="center" vertical="center"/>
      <protection locked="0"/>
    </xf>
    <xf numFmtId="0" fontId="36" fillId="5" borderId="32" xfId="0" applyFont="1" applyFill="1" applyBorder="1" applyAlignment="1" applyProtection="1">
      <alignment horizontal="center" vertical="center"/>
      <protection locked="0"/>
    </xf>
    <xf numFmtId="0" fontId="43" fillId="5" borderId="33" xfId="0" applyFont="1" applyFill="1" applyBorder="1" applyAlignment="1" applyProtection="1">
      <alignment horizontal="center" vertical="center"/>
      <protection locked="0"/>
    </xf>
    <xf numFmtId="0" fontId="43" fillId="5" borderId="23" xfId="0" applyFont="1" applyFill="1" applyBorder="1" applyAlignment="1" applyProtection="1">
      <alignment horizontal="center" vertical="center"/>
      <protection locked="0"/>
    </xf>
    <xf numFmtId="0" fontId="43" fillId="5" borderId="26" xfId="0" applyFont="1" applyFill="1" applyBorder="1" applyAlignment="1" applyProtection="1">
      <alignment horizontal="center" vertical="center"/>
      <protection locked="0"/>
    </xf>
    <xf numFmtId="0" fontId="36" fillId="5" borderId="24" xfId="0" applyFont="1" applyFill="1" applyBorder="1" applyAlignment="1" applyProtection="1">
      <alignment horizontal="center" vertical="center"/>
      <protection locked="0"/>
    </xf>
    <xf numFmtId="0" fontId="37" fillId="5" borderId="24" xfId="0" applyFont="1" applyFill="1" applyBorder="1" applyAlignment="1" applyProtection="1">
      <alignment horizontal="center" vertical="center"/>
      <protection locked="0"/>
    </xf>
    <xf numFmtId="0" fontId="36" fillId="5" borderId="33" xfId="0" applyFont="1" applyFill="1" applyBorder="1" applyAlignment="1" applyProtection="1">
      <alignment horizontal="center" vertical="center"/>
      <protection locked="0"/>
    </xf>
    <xf numFmtId="0" fontId="37" fillId="5" borderId="33" xfId="0" applyFont="1" applyFill="1" applyBorder="1" applyAlignment="1" applyProtection="1">
      <alignment horizontal="center" vertical="center"/>
      <protection locked="0"/>
    </xf>
    <xf numFmtId="0" fontId="43" fillId="5" borderId="34" xfId="0" applyFont="1" applyFill="1" applyBorder="1" applyAlignment="1" applyProtection="1">
      <alignment horizontal="center" vertical="center"/>
      <protection locked="0"/>
    </xf>
    <xf numFmtId="0" fontId="38" fillId="5" borderId="1" xfId="0" applyFont="1" applyFill="1" applyBorder="1" applyAlignment="1" applyProtection="1">
      <alignment vertical="center"/>
      <protection locked="0"/>
    </xf>
    <xf numFmtId="0" fontId="43" fillId="5" borderId="35" xfId="0" applyFont="1" applyFill="1" applyBorder="1" applyAlignment="1" applyProtection="1">
      <alignment horizontal="center" vertical="center"/>
      <protection locked="0"/>
    </xf>
    <xf numFmtId="0" fontId="43" fillId="5" borderId="36" xfId="0" applyFont="1" applyFill="1" applyBorder="1" applyAlignment="1" applyProtection="1">
      <alignment horizontal="center" vertical="center"/>
      <protection locked="0"/>
    </xf>
    <xf numFmtId="0" fontId="14" fillId="8" borderId="11" xfId="0" applyFont="1" applyFill="1" applyBorder="1" applyAlignment="1" applyProtection="1">
      <alignment horizontal="right" vertical="center" wrapText="1"/>
      <protection hidden="1"/>
    </xf>
    <xf numFmtId="0" fontId="57" fillId="8" borderId="11" xfId="0" applyFont="1" applyFill="1" applyBorder="1" applyAlignment="1" applyProtection="1">
      <alignment horizontal="right" vertical="center" wrapText="1"/>
      <protection hidden="1"/>
    </xf>
    <xf numFmtId="0" fontId="55" fillId="8" borderId="1" xfId="0" applyFont="1" applyFill="1" applyBorder="1" applyAlignment="1" applyProtection="1">
      <alignment horizontal="right" vertical="center" wrapText="1"/>
      <protection hidden="1"/>
    </xf>
    <xf numFmtId="0" fontId="20" fillId="2" borderId="1" xfId="0" applyNumberFormat="1" applyFont="1" applyFill="1" applyBorder="1" applyAlignment="1" applyProtection="1">
      <alignment horizontal="center" vertical="center"/>
      <protection locked="0"/>
    </xf>
    <xf numFmtId="14" fontId="12" fillId="6" borderId="0" xfId="0" applyNumberFormat="1" applyFont="1" applyFill="1" applyAlignment="1" applyProtection="1">
      <alignment horizontal="center" vertical="center"/>
      <protection hidden="1"/>
    </xf>
    <xf numFmtId="0" fontId="51"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protection hidden="1"/>
    </xf>
    <xf numFmtId="0" fontId="51" fillId="8" borderId="1" xfId="0" applyFont="1" applyFill="1" applyBorder="1" applyAlignment="1" applyProtection="1">
      <alignment horizontal="center" vertical="center"/>
      <protection hidden="1"/>
    </xf>
    <xf numFmtId="0" fontId="63" fillId="0" borderId="0" xfId="0" applyFont="1" applyProtection="1">
      <protection hidden="1"/>
    </xf>
    <xf numFmtId="0" fontId="62" fillId="8" borderId="1" xfId="0" applyFont="1" applyFill="1" applyBorder="1" applyAlignment="1" applyProtection="1">
      <alignment horizontal="center"/>
      <protection hidden="1"/>
    </xf>
    <xf numFmtId="0" fontId="62" fillId="8" borderId="11" xfId="0" applyFont="1" applyFill="1" applyBorder="1" applyAlignment="1" applyProtection="1">
      <alignment horizontal="center"/>
      <protection hidden="1"/>
    </xf>
    <xf numFmtId="0" fontId="62" fillId="0" borderId="20" xfId="0" applyFont="1" applyFill="1" applyBorder="1" applyAlignment="1" applyProtection="1">
      <alignment horizontal="center"/>
      <protection hidden="1"/>
    </xf>
    <xf numFmtId="0" fontId="62" fillId="8" borderId="12" xfId="0" applyFont="1" applyFill="1" applyBorder="1" applyAlignment="1" applyProtection="1">
      <alignment horizontal="center"/>
      <protection hidden="1"/>
    </xf>
    <xf numFmtId="0" fontId="41" fillId="0" borderId="0" xfId="0" applyFont="1" applyBorder="1" applyAlignment="1" applyProtection="1">
      <alignment horizontal="center" vertical="top"/>
      <protection hidden="1"/>
    </xf>
    <xf numFmtId="0" fontId="0" fillId="0" borderId="0" xfId="0" applyBorder="1" applyAlignment="1" applyProtection="1">
      <alignment horizontal="center" vertical="center" wrapText="1"/>
      <protection hidden="1"/>
    </xf>
    <xf numFmtId="0" fontId="0" fillId="0" borderId="0" xfId="0" applyBorder="1" applyAlignment="1" applyProtection="1">
      <alignment horizontal="center"/>
      <protection hidden="1"/>
    </xf>
    <xf numFmtId="0" fontId="41" fillId="0" borderId="0" xfId="0" applyFont="1" applyBorder="1" applyAlignment="1" applyProtection="1">
      <alignment horizontal="center" vertical="center"/>
      <protection hidden="1"/>
    </xf>
    <xf numFmtId="0" fontId="40" fillId="0" borderId="0" xfId="0" applyFont="1" applyBorder="1" applyAlignment="1" applyProtection="1">
      <alignment horizontal="center" vertical="center"/>
      <protection hidden="1"/>
    </xf>
    <xf numFmtId="0" fontId="40" fillId="0" borderId="0" xfId="0" applyFont="1" applyBorder="1" applyAlignment="1" applyProtection="1">
      <alignment horizontal="center"/>
      <protection hidden="1"/>
    </xf>
    <xf numFmtId="0" fontId="41" fillId="0" borderId="15" xfId="0" applyFont="1" applyFill="1" applyBorder="1" applyAlignment="1" applyProtection="1">
      <alignment horizontal="left" vertical="center"/>
      <protection hidden="1"/>
    </xf>
    <xf numFmtId="0" fontId="41" fillId="0" borderId="0" xfId="0" applyFont="1" applyFill="1" applyBorder="1" applyAlignment="1" applyProtection="1">
      <alignment horizontal="left" vertical="center"/>
      <protection hidden="1"/>
    </xf>
    <xf numFmtId="0" fontId="40" fillId="0" borderId="0" xfId="0" applyFont="1" applyBorder="1" applyAlignment="1" applyProtection="1">
      <alignment horizontal="left" vertical="center"/>
      <protection hidden="1"/>
    </xf>
    <xf numFmtId="0" fontId="40" fillId="0" borderId="42" xfId="0" applyFont="1" applyBorder="1" applyAlignment="1" applyProtection="1">
      <alignment horizontal="left" vertical="center"/>
      <protection hidden="1"/>
    </xf>
    <xf numFmtId="0" fontId="34" fillId="0" borderId="15" xfId="0" applyFont="1" applyBorder="1" applyAlignment="1" applyProtection="1">
      <alignment horizontal="center"/>
      <protection hidden="1"/>
    </xf>
    <xf numFmtId="0" fontId="34" fillId="0" borderId="0" xfId="0" applyFont="1" applyBorder="1" applyAlignment="1" applyProtection="1">
      <alignment horizontal="center"/>
      <protection hidden="1"/>
    </xf>
    <xf numFmtId="0" fontId="40" fillId="0" borderId="0" xfId="0" applyFont="1" applyBorder="1" applyAlignment="1" applyProtection="1">
      <protection hidden="1"/>
    </xf>
    <xf numFmtId="0" fontId="41" fillId="0" borderId="0" xfId="0" applyFont="1" applyBorder="1" applyProtection="1">
      <protection hidden="1"/>
    </xf>
    <xf numFmtId="0" fontId="39" fillId="0" borderId="0" xfId="0" applyFont="1" applyBorder="1" applyAlignment="1" applyProtection="1">
      <alignment horizontal="center"/>
      <protection hidden="1"/>
    </xf>
    <xf numFmtId="0" fontId="60" fillId="0" borderId="0" xfId="0" applyFont="1" applyProtection="1">
      <protection hidden="1"/>
    </xf>
    <xf numFmtId="0" fontId="41" fillId="4" borderId="1" xfId="0" quotePrefix="1" applyFont="1" applyFill="1" applyBorder="1" applyAlignment="1" applyProtection="1">
      <alignment horizontal="right"/>
      <protection hidden="1"/>
    </xf>
    <xf numFmtId="0" fontId="40" fillId="0" borderId="42" xfId="0" applyFont="1" applyBorder="1" applyAlignment="1" applyProtection="1">
      <alignment horizontal="center"/>
      <protection hidden="1"/>
    </xf>
    <xf numFmtId="0" fontId="52" fillId="0" borderId="0" xfId="0" applyFont="1" applyBorder="1" applyProtection="1">
      <protection hidden="1"/>
    </xf>
    <xf numFmtId="0" fontId="47" fillId="0" borderId="0" xfId="0" applyFont="1" applyFill="1" applyBorder="1" applyProtection="1">
      <protection hidden="1"/>
    </xf>
    <xf numFmtId="0" fontId="41" fillId="0" borderId="0" xfId="0" quotePrefix="1" applyFont="1" applyBorder="1" applyAlignment="1" applyProtection="1">
      <alignment horizontal="center"/>
      <protection hidden="1"/>
    </xf>
    <xf numFmtId="0" fontId="0" fillId="0" borderId="42" xfId="0" applyBorder="1" applyProtection="1">
      <protection hidden="1"/>
    </xf>
    <xf numFmtId="0" fontId="0" fillId="0" borderId="0" xfId="0" applyAlignment="1" applyProtection="1">
      <protection hidden="1"/>
    </xf>
    <xf numFmtId="0" fontId="41" fillId="0" borderId="0" xfId="0" applyFont="1" applyBorder="1" applyAlignment="1" applyProtection="1">
      <alignment horizontal="center"/>
      <protection hidden="1"/>
    </xf>
    <xf numFmtId="0" fontId="40" fillId="0" borderId="0" xfId="0" applyFont="1" applyBorder="1" applyProtection="1">
      <protection hidden="1"/>
    </xf>
    <xf numFmtId="0" fontId="41" fillId="0" borderId="15" xfId="0" applyFont="1" applyFill="1" applyBorder="1" applyAlignment="1" applyProtection="1">
      <alignment vertical="center"/>
      <protection hidden="1"/>
    </xf>
    <xf numFmtId="0" fontId="41" fillId="0" borderId="0" xfId="0" applyFont="1" applyFill="1" applyBorder="1" applyAlignment="1" applyProtection="1">
      <alignment vertical="center"/>
      <protection hidden="1"/>
    </xf>
    <xf numFmtId="0" fontId="40" fillId="0" borderId="0" xfId="0" applyFont="1" applyBorder="1" applyAlignment="1" applyProtection="1">
      <alignment vertical="center"/>
      <protection hidden="1"/>
    </xf>
    <xf numFmtId="0" fontId="40" fillId="0" borderId="42" xfId="0" applyFont="1" applyBorder="1" applyAlignment="1" applyProtection="1">
      <alignment vertical="center"/>
      <protection hidden="1"/>
    </xf>
    <xf numFmtId="0" fontId="47" fillId="0" borderId="0" xfId="0" applyFont="1" applyBorder="1" applyAlignment="1" applyProtection="1">
      <protection hidden="1"/>
    </xf>
    <xf numFmtId="0" fontId="47" fillId="0" borderId="0" xfId="0" applyFont="1" applyBorder="1" applyAlignment="1" applyProtection="1">
      <alignment horizontal="center"/>
      <protection hidden="1"/>
    </xf>
    <xf numFmtId="0" fontId="0" fillId="0" borderId="0" xfId="0" applyBorder="1" applyAlignment="1" applyProtection="1">
      <protection hidden="1"/>
    </xf>
    <xf numFmtId="0" fontId="34" fillId="0" borderId="40" xfId="0" applyFont="1" applyBorder="1" applyAlignment="1" applyProtection="1">
      <alignment horizontal="center"/>
      <protection hidden="1"/>
    </xf>
    <xf numFmtId="0" fontId="34" fillId="0" borderId="16" xfId="0" applyFont="1" applyBorder="1" applyAlignment="1" applyProtection="1">
      <alignment horizontal="center"/>
      <protection hidden="1"/>
    </xf>
    <xf numFmtId="0" fontId="61" fillId="0" borderId="16" xfId="0" applyFont="1" applyBorder="1" applyAlignment="1" applyProtection="1">
      <alignment horizontal="center"/>
      <protection hidden="1"/>
    </xf>
    <xf numFmtId="0" fontId="40" fillId="0" borderId="16" xfId="0" applyFont="1" applyBorder="1" applyAlignment="1" applyProtection="1">
      <alignment horizontal="center"/>
      <protection hidden="1"/>
    </xf>
    <xf numFmtId="0" fontId="40" fillId="0" borderId="16" xfId="0" applyFont="1" applyBorder="1" applyProtection="1">
      <protection hidden="1"/>
    </xf>
    <xf numFmtId="0" fontId="41" fillId="0" borderId="16" xfId="0" applyFont="1" applyBorder="1" applyAlignment="1" applyProtection="1">
      <alignment horizontal="center" vertical="center"/>
      <protection hidden="1"/>
    </xf>
    <xf numFmtId="0" fontId="40" fillId="0" borderId="16" xfId="0" applyFont="1" applyBorder="1" applyAlignment="1" applyProtection="1">
      <alignment horizontal="center" vertical="center"/>
      <protection hidden="1"/>
    </xf>
    <xf numFmtId="0" fontId="40" fillId="0" borderId="41" xfId="0" applyFont="1" applyBorder="1" applyAlignment="1" applyProtection="1">
      <alignment horizontal="center"/>
      <protection hidden="1"/>
    </xf>
    <xf numFmtId="0" fontId="47" fillId="0" borderId="16" xfId="0" applyFont="1" applyBorder="1" applyAlignment="1" applyProtection="1">
      <alignment horizontal="right"/>
      <protection hidden="1"/>
    </xf>
    <xf numFmtId="0" fontId="41" fillId="0" borderId="16" xfId="0" applyFont="1" applyBorder="1" applyAlignment="1" applyProtection="1">
      <alignment horizontal="center"/>
      <protection hidden="1"/>
    </xf>
    <xf numFmtId="0" fontId="48" fillId="0" borderId="0" xfId="0" applyFont="1" applyBorder="1" applyAlignment="1" applyProtection="1">
      <alignment horizontal="center"/>
      <protection hidden="1"/>
    </xf>
    <xf numFmtId="0" fontId="62" fillId="8" borderId="43" xfId="0" applyFont="1" applyFill="1" applyBorder="1" applyAlignment="1" applyProtection="1">
      <alignment horizontal="center" vertical="center"/>
      <protection hidden="1"/>
    </xf>
    <xf numFmtId="0" fontId="62" fillId="8" borderId="46" xfId="0" applyFont="1" applyFill="1" applyBorder="1" applyAlignment="1" applyProtection="1">
      <alignment horizontal="center" vertical="center"/>
      <protection hidden="1"/>
    </xf>
    <xf numFmtId="0" fontId="62" fillId="8" borderId="44" xfId="0" applyFont="1" applyFill="1" applyBorder="1" applyAlignment="1" applyProtection="1">
      <alignment horizontal="center" vertical="center"/>
      <protection hidden="1"/>
    </xf>
    <xf numFmtId="0" fontId="62" fillId="8" borderId="47" xfId="0" applyFont="1" applyFill="1" applyBorder="1" applyAlignment="1" applyProtection="1">
      <alignment horizontal="center" vertical="center"/>
      <protection hidden="1"/>
    </xf>
    <xf numFmtId="0" fontId="34" fillId="0" borderId="15" xfId="0" applyFont="1" applyFill="1" applyBorder="1" applyAlignment="1" applyProtection="1">
      <alignment horizontal="right" vertical="center"/>
      <protection hidden="1"/>
    </xf>
    <xf numFmtId="0" fontId="34" fillId="0" borderId="0" xfId="0" applyFont="1" applyFill="1" applyBorder="1" applyAlignment="1" applyProtection="1">
      <alignment horizontal="right" vertical="center"/>
      <protection hidden="1"/>
    </xf>
    <xf numFmtId="0" fontId="0" fillId="10" borderId="45" xfId="0" applyFont="1" applyFill="1" applyBorder="1" applyProtection="1">
      <protection hidden="1"/>
    </xf>
    <xf numFmtId="0" fontId="62" fillId="8" borderId="50" xfId="0" applyFont="1" applyFill="1" applyBorder="1" applyAlignment="1" applyProtection="1">
      <alignment horizontal="center" vertical="center"/>
      <protection hidden="1"/>
    </xf>
    <xf numFmtId="0" fontId="62" fillId="8" borderId="50" xfId="0" applyFont="1" applyFill="1" applyBorder="1" applyAlignment="1" applyProtection="1">
      <alignment horizontal="center" vertical="center" wrapText="1"/>
      <protection hidden="1"/>
    </xf>
    <xf numFmtId="0" fontId="69" fillId="4" borderId="53" xfId="0" applyFont="1" applyFill="1" applyBorder="1" applyAlignment="1" applyProtection="1">
      <alignment horizontal="center"/>
      <protection hidden="1"/>
    </xf>
    <xf numFmtId="0" fontId="69" fillId="4" borderId="48" xfId="0" applyFont="1" applyFill="1" applyBorder="1" applyAlignment="1" applyProtection="1">
      <alignment horizontal="center" vertical="center" wrapText="1"/>
      <protection hidden="1"/>
    </xf>
    <xf numFmtId="0" fontId="65" fillId="0" borderId="71" xfId="0" applyFont="1" applyBorder="1" applyAlignment="1" applyProtection="1">
      <alignment horizontal="center" vertical="center"/>
      <protection hidden="1"/>
    </xf>
    <xf numFmtId="0" fontId="65" fillId="0" borderId="72" xfId="0" applyFont="1" applyBorder="1" applyAlignment="1" applyProtection="1">
      <alignment horizontal="center" vertical="center"/>
      <protection hidden="1"/>
    </xf>
    <xf numFmtId="0" fontId="69" fillId="4" borderId="55" xfId="0" applyFont="1" applyFill="1" applyBorder="1" applyAlignment="1" applyProtection="1">
      <alignment horizontal="center"/>
      <protection hidden="1"/>
    </xf>
    <xf numFmtId="0" fontId="65" fillId="0" borderId="74" xfId="0" applyFont="1" applyBorder="1" applyAlignment="1" applyProtection="1">
      <alignment horizontal="center" vertical="center"/>
      <protection hidden="1"/>
    </xf>
    <xf numFmtId="0" fontId="65" fillId="0" borderId="18" xfId="0" applyFont="1" applyBorder="1" applyAlignment="1" applyProtection="1">
      <alignment horizontal="center" vertical="center"/>
      <protection hidden="1"/>
    </xf>
    <xf numFmtId="0" fontId="69" fillId="4" borderId="57" xfId="0" applyFont="1" applyFill="1" applyBorder="1" applyAlignment="1" applyProtection="1">
      <alignment horizontal="center"/>
      <protection hidden="1"/>
    </xf>
    <xf numFmtId="0" fontId="65" fillId="0" borderId="76" xfId="0" applyFont="1" applyBorder="1" applyAlignment="1" applyProtection="1">
      <alignment horizontal="center" vertical="center"/>
      <protection hidden="1"/>
    </xf>
    <xf numFmtId="0" fontId="65" fillId="0" borderId="77" xfId="0" applyFont="1" applyBorder="1" applyAlignment="1" applyProtection="1">
      <alignment horizontal="center" vertical="center"/>
      <protection hidden="1"/>
    </xf>
    <xf numFmtId="0" fontId="69" fillId="4" borderId="53" xfId="0" applyFont="1" applyFill="1" applyBorder="1" applyAlignment="1" applyProtection="1">
      <alignment horizontal="center" vertical="center"/>
      <protection hidden="1"/>
    </xf>
    <xf numFmtId="0" fontId="65" fillId="0" borderId="82" xfId="0" quotePrefix="1" applyFont="1" applyBorder="1" applyAlignment="1" applyProtection="1">
      <alignment horizontal="center" vertical="center"/>
      <protection hidden="1"/>
    </xf>
    <xf numFmtId="0" fontId="65" fillId="0" borderId="83" xfId="0" quotePrefix="1" applyFont="1" applyBorder="1" applyAlignment="1" applyProtection="1">
      <alignment horizontal="center" vertical="center"/>
      <protection hidden="1"/>
    </xf>
    <xf numFmtId="0" fontId="69" fillId="4" borderId="55" xfId="0" applyFont="1" applyFill="1" applyBorder="1" applyAlignment="1" applyProtection="1">
      <alignment horizontal="center" vertical="center"/>
      <protection hidden="1"/>
    </xf>
    <xf numFmtId="0" fontId="69" fillId="4" borderId="51" xfId="0" applyFont="1" applyFill="1" applyBorder="1" applyAlignment="1" applyProtection="1">
      <alignment horizontal="center" vertical="center" wrapText="1"/>
      <protection hidden="1"/>
    </xf>
    <xf numFmtId="0" fontId="65" fillId="0" borderId="74" xfId="0" quotePrefix="1" applyFont="1" applyBorder="1" applyAlignment="1" applyProtection="1">
      <alignment horizontal="center" vertical="center"/>
      <protection hidden="1"/>
    </xf>
    <xf numFmtId="0" fontId="65" fillId="0" borderId="18" xfId="0" quotePrefix="1" applyFont="1" applyBorder="1" applyAlignment="1" applyProtection="1">
      <alignment horizontal="center" vertical="center"/>
      <protection hidden="1"/>
    </xf>
    <xf numFmtId="0" fontId="69" fillId="4" borderId="60" xfId="0" applyFont="1" applyFill="1" applyBorder="1" applyAlignment="1" applyProtection="1">
      <alignment horizontal="center" vertical="center"/>
      <protection hidden="1"/>
    </xf>
    <xf numFmtId="0" fontId="69" fillId="4" borderId="58" xfId="0" applyFont="1" applyFill="1" applyBorder="1" applyAlignment="1" applyProtection="1">
      <alignment horizontal="center" vertical="center" wrapText="1"/>
      <protection hidden="1"/>
    </xf>
    <xf numFmtId="0" fontId="65" fillId="0" borderId="76" xfId="0" quotePrefix="1" applyFont="1" applyBorder="1" applyAlignment="1" applyProtection="1">
      <alignment horizontal="center" vertical="center"/>
      <protection hidden="1"/>
    </xf>
    <xf numFmtId="0" fontId="65" fillId="0" borderId="77" xfId="0" quotePrefix="1" applyFont="1" applyBorder="1" applyAlignment="1" applyProtection="1">
      <alignment horizontal="center" vertical="center"/>
      <protection hidden="1"/>
    </xf>
    <xf numFmtId="0" fontId="64" fillId="8" borderId="46" xfId="0" applyFont="1" applyFill="1" applyBorder="1" applyAlignment="1" applyProtection="1">
      <alignment horizontal="center" vertical="center" wrapText="1"/>
      <protection hidden="1"/>
    </xf>
    <xf numFmtId="0" fontId="69" fillId="4" borderId="46" xfId="0" applyFont="1" applyFill="1" applyBorder="1" applyAlignment="1" applyProtection="1">
      <alignment horizontal="center" vertical="center"/>
      <protection hidden="1"/>
    </xf>
    <xf numFmtId="0" fontId="69" fillId="4" borderId="43" xfId="0" applyFont="1" applyFill="1" applyBorder="1" applyAlignment="1" applyProtection="1">
      <alignment horizontal="center" vertical="center" wrapText="1"/>
      <protection hidden="1"/>
    </xf>
    <xf numFmtId="0" fontId="65" fillId="0" borderId="79" xfId="0" applyFont="1" applyBorder="1" applyAlignment="1" applyProtection="1">
      <alignment horizontal="center" vertical="center"/>
      <protection hidden="1"/>
    </xf>
    <xf numFmtId="0" fontId="65" fillId="0" borderId="80" xfId="0" applyFont="1" applyBorder="1" applyAlignment="1" applyProtection="1">
      <alignment horizontal="center" vertical="center"/>
      <protection hidden="1"/>
    </xf>
    <xf numFmtId="0" fontId="69" fillId="4" borderId="43" xfId="0" applyFont="1" applyFill="1" applyBorder="1" applyAlignment="1" applyProtection="1">
      <alignment horizontal="center" vertical="center"/>
      <protection hidden="1"/>
    </xf>
    <xf numFmtId="0" fontId="69" fillId="4" borderId="48" xfId="0" applyFont="1" applyFill="1" applyBorder="1" applyAlignment="1" applyProtection="1">
      <alignment horizontal="center"/>
      <protection hidden="1"/>
    </xf>
    <xf numFmtId="0" fontId="69" fillId="4" borderId="58" xfId="0" applyFont="1" applyFill="1" applyBorder="1" applyAlignment="1" applyProtection="1">
      <alignment horizontal="center"/>
      <protection hidden="1"/>
    </xf>
    <xf numFmtId="0" fontId="69" fillId="4" borderId="48" xfId="0" applyFont="1" applyFill="1" applyBorder="1" applyAlignment="1" applyProtection="1">
      <alignment horizontal="center" vertical="center"/>
      <protection hidden="1"/>
    </xf>
    <xf numFmtId="0" fontId="69" fillId="4" borderId="58" xfId="0" applyFont="1" applyFill="1" applyBorder="1" applyAlignment="1" applyProtection="1">
      <alignment horizontal="center" vertical="center"/>
      <protection hidden="1"/>
    </xf>
    <xf numFmtId="0" fontId="69" fillId="4" borderId="51" xfId="0" applyFont="1" applyFill="1" applyBorder="1" applyAlignment="1" applyProtection="1">
      <alignment horizontal="center" vertical="center"/>
      <protection hidden="1"/>
    </xf>
    <xf numFmtId="0" fontId="35" fillId="0" borderId="0" xfId="0" applyFont="1" applyFill="1" applyBorder="1" applyAlignment="1" applyProtection="1">
      <alignment horizontal="right" vertical="center"/>
      <protection hidden="1"/>
    </xf>
    <xf numFmtId="0" fontId="0" fillId="0" borderId="0" xfId="0" applyFont="1" applyBorder="1" applyProtection="1">
      <protection hidden="1"/>
    </xf>
    <xf numFmtId="0" fontId="41" fillId="0" borderId="0" xfId="0" applyFont="1" applyBorder="1" applyAlignment="1" applyProtection="1">
      <alignment horizontal="left" vertical="center" wrapText="1"/>
      <protection hidden="1"/>
    </xf>
    <xf numFmtId="0" fontId="41" fillId="0" borderId="0" xfId="0" applyFont="1" applyBorder="1" applyAlignment="1" applyProtection="1">
      <alignment horizontal="left" vertical="center"/>
      <protection hidden="1"/>
    </xf>
    <xf numFmtId="0" fontId="40" fillId="0" borderId="0" xfId="0" applyFont="1" applyAlignment="1" applyProtection="1">
      <protection hidden="1"/>
    </xf>
    <xf numFmtId="0" fontId="36" fillId="0" borderId="0" xfId="0" applyFont="1" applyBorder="1" applyProtection="1">
      <protection hidden="1"/>
    </xf>
    <xf numFmtId="0" fontId="62" fillId="13" borderId="46" xfId="0" applyFont="1" applyFill="1" applyBorder="1" applyAlignment="1" applyProtection="1">
      <alignment horizontal="center" vertical="center"/>
      <protection hidden="1"/>
    </xf>
    <xf numFmtId="0" fontId="62" fillId="13" borderId="47" xfId="0" applyFont="1" applyFill="1" applyBorder="1" applyAlignment="1" applyProtection="1">
      <alignment horizontal="center" vertical="center"/>
      <protection hidden="1"/>
    </xf>
    <xf numFmtId="0" fontId="62" fillId="13" borderId="47" xfId="0" applyFont="1" applyFill="1" applyBorder="1" applyAlignment="1" applyProtection="1">
      <alignment vertical="center" wrapText="1"/>
      <protection hidden="1"/>
    </xf>
    <xf numFmtId="0" fontId="47" fillId="0" borderId="0" xfId="0" applyFont="1" applyProtection="1">
      <protection hidden="1"/>
    </xf>
    <xf numFmtId="0" fontId="33" fillId="12" borderId="43" xfId="0" applyFont="1" applyFill="1" applyBorder="1" applyAlignment="1" applyProtection="1">
      <alignment horizontal="center"/>
      <protection hidden="1"/>
    </xf>
    <xf numFmtId="0" fontId="33" fillId="12" borderId="52" xfId="0" applyFont="1" applyFill="1" applyBorder="1" applyAlignment="1" applyProtection="1">
      <alignment horizontal="center"/>
      <protection hidden="1"/>
    </xf>
    <xf numFmtId="0" fontId="33" fillId="12" borderId="46" xfId="0" applyFont="1" applyFill="1" applyBorder="1" applyAlignment="1" applyProtection="1">
      <alignment horizontal="center"/>
      <protection hidden="1"/>
    </xf>
    <xf numFmtId="0" fontId="65" fillId="4" borderId="69" xfId="0" applyFont="1" applyFill="1" applyBorder="1" applyAlignment="1" applyProtection="1">
      <alignment horizontal="center"/>
      <protection hidden="1"/>
    </xf>
    <xf numFmtId="0" fontId="72" fillId="0" borderId="69" xfId="0" applyFont="1" applyBorder="1" applyAlignment="1" applyProtection="1">
      <alignment horizontal="center"/>
      <protection hidden="1"/>
    </xf>
    <xf numFmtId="0" fontId="35" fillId="8" borderId="69" xfId="0" quotePrefix="1" applyFont="1" applyFill="1" applyBorder="1" applyAlignment="1" applyProtection="1">
      <alignment horizontal="left" vertical="center"/>
      <protection hidden="1"/>
    </xf>
    <xf numFmtId="0" fontId="48" fillId="0" borderId="69" xfId="0" applyFont="1" applyBorder="1" applyAlignment="1" applyProtection="1">
      <alignment horizontal="center"/>
      <protection hidden="1"/>
    </xf>
    <xf numFmtId="0" fontId="65" fillId="4" borderId="70" xfId="0" applyFont="1" applyFill="1" applyBorder="1" applyAlignment="1" applyProtection="1">
      <alignment horizontal="center"/>
      <protection hidden="1"/>
    </xf>
    <xf numFmtId="0" fontId="72" fillId="0" borderId="70" xfId="0" applyFont="1" applyBorder="1" applyAlignment="1" applyProtection="1">
      <alignment horizontal="center"/>
      <protection hidden="1"/>
    </xf>
    <xf numFmtId="0" fontId="35" fillId="8" borderId="70" xfId="0" quotePrefix="1" applyFont="1" applyFill="1" applyBorder="1" applyAlignment="1" applyProtection="1">
      <alignment horizontal="left" vertical="center"/>
      <protection hidden="1"/>
    </xf>
    <xf numFmtId="0" fontId="48" fillId="0" borderId="70" xfId="0" applyFont="1" applyBorder="1" applyAlignment="1" applyProtection="1">
      <alignment horizontal="center"/>
      <protection hidden="1"/>
    </xf>
    <xf numFmtId="0" fontId="36" fillId="0" borderId="44" xfId="0" applyFont="1" applyBorder="1" applyAlignment="1" applyProtection="1">
      <protection hidden="1"/>
    </xf>
    <xf numFmtId="0" fontId="42" fillId="0" borderId="0" xfId="0" applyFont="1" applyBorder="1" applyAlignment="1" applyProtection="1">
      <alignment horizontal="center" vertical="top"/>
      <protection hidden="1"/>
    </xf>
    <xf numFmtId="0" fontId="41" fillId="0" borderId="0" xfId="0" applyFont="1" applyFill="1" applyBorder="1" applyAlignment="1" applyProtection="1">
      <alignment horizontal="center" vertical="center" wrapText="1"/>
      <protection hidden="1"/>
    </xf>
    <xf numFmtId="0" fontId="47" fillId="0" borderId="0" xfId="0" applyFont="1" applyBorder="1" applyAlignment="1" applyProtection="1">
      <alignment horizontal="center" vertical="center"/>
      <protection hidden="1"/>
    </xf>
    <xf numFmtId="0" fontId="33" fillId="13" borderId="43" xfId="0" applyFont="1" applyFill="1" applyBorder="1" applyAlignment="1" applyProtection="1">
      <alignment horizontal="center"/>
      <protection hidden="1"/>
    </xf>
    <xf numFmtId="0" fontId="33" fillId="12" borderId="40" xfId="0" applyFont="1" applyFill="1" applyBorder="1" applyAlignment="1" applyProtection="1">
      <alignment horizontal="center"/>
      <protection hidden="1"/>
    </xf>
    <xf numFmtId="0" fontId="58" fillId="13" borderId="46" xfId="0" applyFont="1" applyFill="1" applyBorder="1" applyAlignment="1" applyProtection="1">
      <alignment horizontal="center"/>
      <protection hidden="1"/>
    </xf>
    <xf numFmtId="0" fontId="35" fillId="8" borderId="53" xfId="0" quotePrefix="1" applyFont="1" applyFill="1" applyBorder="1" applyAlignment="1" applyProtection="1">
      <alignment horizontal="left" vertical="center"/>
      <protection hidden="1"/>
    </xf>
    <xf numFmtId="0" fontId="2" fillId="0" borderId="69" xfId="0" applyFont="1" applyBorder="1" applyAlignment="1" applyProtection="1">
      <alignment horizontal="center"/>
      <protection hidden="1"/>
    </xf>
    <xf numFmtId="0" fontId="35" fillId="8" borderId="55" xfId="0" quotePrefix="1" applyFont="1" applyFill="1" applyBorder="1" applyAlignment="1" applyProtection="1">
      <alignment horizontal="left" vertical="center"/>
      <protection hidden="1"/>
    </xf>
    <xf numFmtId="0" fontId="2" fillId="0" borderId="70" xfId="0" applyFont="1" applyBorder="1" applyAlignment="1" applyProtection="1">
      <alignment horizontal="center"/>
      <protection hidden="1"/>
    </xf>
    <xf numFmtId="0" fontId="35" fillId="8" borderId="48" xfId="0" quotePrefix="1" applyFont="1" applyFill="1" applyBorder="1" applyAlignment="1" applyProtection="1">
      <alignment horizontal="left" vertical="center"/>
      <protection hidden="1"/>
    </xf>
    <xf numFmtId="0" fontId="36" fillId="0" borderId="0" xfId="0" applyFont="1" applyProtection="1">
      <protection hidden="1"/>
    </xf>
    <xf numFmtId="0" fontId="35" fillId="8" borderId="58" xfId="0" quotePrefix="1" applyFont="1" applyFill="1" applyBorder="1" applyAlignment="1" applyProtection="1">
      <alignment horizontal="left" vertical="center"/>
      <protection hidden="1"/>
    </xf>
    <xf numFmtId="0" fontId="36" fillId="0" borderId="0" xfId="0" applyFont="1" applyAlignment="1" applyProtection="1">
      <protection hidden="1"/>
    </xf>
    <xf numFmtId="0" fontId="48" fillId="0" borderId="0" xfId="0" applyFont="1" applyBorder="1" applyAlignment="1" applyProtection="1">
      <protection hidden="1"/>
    </xf>
    <xf numFmtId="0" fontId="62" fillId="8" borderId="43" xfId="0" applyFont="1" applyFill="1" applyBorder="1" applyAlignment="1" applyProtection="1">
      <alignment vertical="center"/>
      <protection hidden="1"/>
    </xf>
    <xf numFmtId="0" fontId="62" fillId="8" borderId="44" xfId="0" applyFont="1" applyFill="1" applyBorder="1" applyAlignment="1" applyProtection="1">
      <alignment vertical="center"/>
      <protection hidden="1"/>
    </xf>
    <xf numFmtId="0" fontId="62" fillId="8" borderId="47" xfId="0" applyFont="1" applyFill="1" applyBorder="1" applyAlignment="1" applyProtection="1">
      <alignment horizontal="center" vertical="center" wrapText="1"/>
      <protection hidden="1"/>
    </xf>
    <xf numFmtId="0" fontId="64" fillId="8" borderId="15" xfId="0" applyFont="1" applyFill="1" applyBorder="1" applyAlignment="1" applyProtection="1">
      <alignment horizontal="center" vertical="center"/>
      <protection hidden="1"/>
    </xf>
    <xf numFmtId="0" fontId="64" fillId="8" borderId="40" xfId="0" applyFont="1" applyFill="1" applyBorder="1" applyAlignment="1" applyProtection="1">
      <alignment horizontal="center" vertical="center"/>
      <protection hidden="1"/>
    </xf>
    <xf numFmtId="0" fontId="35" fillId="0" borderId="0" xfId="0" applyFont="1" applyBorder="1" applyAlignment="1" applyProtection="1">
      <protection hidden="1"/>
    </xf>
    <xf numFmtId="0" fontId="64" fillId="8" borderId="52" xfId="0" applyFont="1" applyFill="1" applyBorder="1" applyAlignment="1" applyProtection="1">
      <alignment horizontal="center" vertical="center" wrapText="1"/>
      <protection hidden="1"/>
    </xf>
    <xf numFmtId="0" fontId="48" fillId="0" borderId="38" xfId="0" applyFont="1" applyBorder="1" applyAlignment="1" applyProtection="1">
      <alignment horizontal="right"/>
      <protection hidden="1"/>
    </xf>
    <xf numFmtId="0" fontId="64" fillId="8" borderId="46" xfId="0" applyFont="1" applyFill="1" applyBorder="1" applyAlignment="1" applyProtection="1">
      <alignment horizontal="center" vertical="center"/>
      <protection hidden="1"/>
    </xf>
    <xf numFmtId="0" fontId="64" fillId="8" borderId="43" xfId="0" applyFont="1" applyFill="1" applyBorder="1" applyAlignment="1" applyProtection="1">
      <alignment horizontal="center" vertical="center"/>
      <protection hidden="1"/>
    </xf>
    <xf numFmtId="0" fontId="33" fillId="0" borderId="0" xfId="0" applyFont="1" applyBorder="1" applyAlignment="1" applyProtection="1">
      <alignment horizontal="center"/>
      <protection hidden="1"/>
    </xf>
    <xf numFmtId="0" fontId="41" fillId="0" borderId="37" xfId="0" applyFont="1" applyBorder="1" applyProtection="1">
      <protection hidden="1"/>
    </xf>
    <xf numFmtId="0" fontId="33" fillId="0" borderId="38" xfId="0" applyFont="1" applyBorder="1" applyProtection="1">
      <protection hidden="1"/>
    </xf>
    <xf numFmtId="0" fontId="48" fillId="0" borderId="38" xfId="0" applyFont="1" applyBorder="1" applyAlignment="1" applyProtection="1">
      <protection hidden="1"/>
    </xf>
    <xf numFmtId="0" fontId="48" fillId="0" borderId="38" xfId="0" applyFont="1" applyBorder="1" applyProtection="1">
      <protection hidden="1"/>
    </xf>
    <xf numFmtId="0" fontId="48" fillId="0" borderId="39" xfId="0" applyFont="1" applyBorder="1" applyProtection="1">
      <protection hidden="1"/>
    </xf>
    <xf numFmtId="0" fontId="41" fillId="0" borderId="15" xfId="0" applyFont="1" applyBorder="1" applyAlignment="1" applyProtection="1">
      <alignment horizontal="center" vertical="top"/>
      <protection hidden="1"/>
    </xf>
    <xf numFmtId="0" fontId="62" fillId="8" borderId="47" xfId="0" applyFont="1" applyFill="1" applyBorder="1" applyAlignment="1" applyProtection="1">
      <alignment horizontal="center"/>
      <protection hidden="1"/>
    </xf>
    <xf numFmtId="0" fontId="62" fillId="8" borderId="39" xfId="0" applyFont="1" applyFill="1" applyBorder="1" applyAlignment="1" applyProtection="1">
      <alignment horizontal="center"/>
      <protection hidden="1"/>
    </xf>
    <xf numFmtId="0" fontId="0" fillId="0" borderId="37" xfId="0" applyBorder="1" applyProtection="1">
      <protection hidden="1"/>
    </xf>
    <xf numFmtId="0" fontId="0" fillId="0" borderId="38" xfId="0" applyBorder="1" applyProtection="1">
      <protection hidden="1"/>
    </xf>
    <xf numFmtId="0" fontId="0" fillId="0" borderId="38" xfId="0" applyBorder="1" applyAlignment="1" applyProtection="1">
      <protection hidden="1"/>
    </xf>
    <xf numFmtId="0" fontId="43" fillId="0" borderId="15" xfId="0" applyFont="1" applyBorder="1" applyProtection="1">
      <protection hidden="1"/>
    </xf>
    <xf numFmtId="0" fontId="0" fillId="0" borderId="40" xfId="0" applyBorder="1" applyProtection="1">
      <protection hidden="1"/>
    </xf>
    <xf numFmtId="0" fontId="0" fillId="0" borderId="16" xfId="0" applyBorder="1" applyProtection="1">
      <protection hidden="1"/>
    </xf>
    <xf numFmtId="0" fontId="0" fillId="0" borderId="16" xfId="0" applyBorder="1" applyAlignment="1" applyProtection="1">
      <protection hidden="1"/>
    </xf>
    <xf numFmtId="0" fontId="0" fillId="0" borderId="41" xfId="0" applyBorder="1" applyProtection="1">
      <protection hidden="1"/>
    </xf>
    <xf numFmtId="0" fontId="52" fillId="0" borderId="37" xfId="0" applyFont="1" applyBorder="1" applyProtection="1">
      <protection hidden="1"/>
    </xf>
    <xf numFmtId="0" fontId="52" fillId="0" borderId="38" xfId="0" applyFont="1" applyBorder="1" applyProtection="1">
      <protection hidden="1"/>
    </xf>
    <xf numFmtId="0" fontId="0" fillId="0" borderId="39" xfId="0" applyBorder="1" applyProtection="1">
      <protection hidden="1"/>
    </xf>
    <xf numFmtId="0" fontId="62" fillId="8" borderId="1" xfId="0" applyFont="1" applyFill="1" applyBorder="1" applyAlignment="1" applyProtection="1">
      <alignment vertical="center"/>
      <protection hidden="1"/>
    </xf>
    <xf numFmtId="0" fontId="62" fillId="8" borderId="1" xfId="0" applyFont="1" applyFill="1" applyBorder="1" applyAlignment="1" applyProtection="1">
      <alignment horizontal="center" vertical="center"/>
      <protection hidden="1"/>
    </xf>
    <xf numFmtId="0" fontId="62" fillId="8" borderId="11" xfId="0" applyFont="1" applyFill="1" applyBorder="1" applyAlignment="1" applyProtection="1">
      <alignment horizontal="center" vertical="center"/>
      <protection hidden="1"/>
    </xf>
    <xf numFmtId="0" fontId="62" fillId="8" borderId="1" xfId="0" applyFont="1"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2" fontId="8" fillId="8" borderId="1" xfId="0" applyNumberFormat="1" applyFont="1" applyFill="1" applyBorder="1" applyAlignment="1" applyProtection="1">
      <alignment horizontal="right"/>
      <protection hidden="1"/>
    </xf>
    <xf numFmtId="2" fontId="48" fillId="8" borderId="1" xfId="0" applyNumberFormat="1" applyFont="1" applyFill="1" applyBorder="1" applyAlignment="1" applyProtection="1">
      <alignment horizontal="right"/>
      <protection hidden="1"/>
    </xf>
    <xf numFmtId="0" fontId="69" fillId="4" borderId="60" xfId="0" applyFont="1" applyFill="1" applyBorder="1" applyAlignment="1" applyProtection="1">
      <alignment horizontal="center"/>
      <protection hidden="1"/>
    </xf>
    <xf numFmtId="0" fontId="69" fillId="4" borderId="56" xfId="0" applyFont="1" applyFill="1" applyBorder="1" applyAlignment="1" applyProtection="1">
      <alignment horizontal="center" vertical="center"/>
      <protection hidden="1"/>
    </xf>
    <xf numFmtId="2" fontId="34" fillId="8" borderId="81" xfId="0" applyNumberFormat="1" applyFont="1" applyFill="1" applyBorder="1" applyAlignment="1" applyProtection="1">
      <alignment horizontal="center" vertical="center"/>
      <protection hidden="1"/>
    </xf>
    <xf numFmtId="2" fontId="44" fillId="8" borderId="81" xfId="0" applyNumberFormat="1" applyFont="1" applyFill="1" applyBorder="1" applyAlignment="1" applyProtection="1">
      <alignment horizontal="center" vertical="center"/>
      <protection hidden="1"/>
    </xf>
    <xf numFmtId="0" fontId="65" fillId="0" borderId="73" xfId="0" applyFont="1" applyBorder="1" applyAlignment="1" applyProtection="1">
      <alignment horizontal="center" vertical="center"/>
      <protection hidden="1"/>
    </xf>
    <xf numFmtId="0" fontId="65" fillId="0" borderId="75" xfId="0" applyFont="1" applyBorder="1" applyAlignment="1" applyProtection="1">
      <alignment horizontal="center" vertical="center"/>
      <protection hidden="1"/>
    </xf>
    <xf numFmtId="0" fontId="65" fillId="0" borderId="78" xfId="0" applyFont="1" applyBorder="1" applyAlignment="1" applyProtection="1">
      <alignment horizontal="center" vertical="center"/>
      <protection hidden="1"/>
    </xf>
    <xf numFmtId="2" fontId="75" fillId="4" borderId="45" xfId="0" applyNumberFormat="1" applyFont="1" applyFill="1" applyBorder="1" applyAlignment="1" applyProtection="1">
      <alignment horizontal="center" vertical="center"/>
      <protection hidden="1"/>
    </xf>
    <xf numFmtId="0" fontId="34" fillId="0" borderId="46" xfId="0" applyFont="1" applyFill="1" applyBorder="1" applyAlignment="1" applyProtection="1">
      <alignment horizontal="center"/>
      <protection hidden="1"/>
    </xf>
    <xf numFmtId="0" fontId="76" fillId="0" borderId="46" xfId="0" applyFont="1" applyBorder="1" applyAlignment="1" applyProtection="1">
      <alignment horizontal="center" vertical="center"/>
      <protection hidden="1"/>
    </xf>
    <xf numFmtId="2" fontId="62" fillId="8" borderId="81" xfId="0" applyNumberFormat="1" applyFont="1" applyFill="1" applyBorder="1" applyAlignment="1" applyProtection="1">
      <alignment horizontal="center" vertical="center"/>
      <protection hidden="1"/>
    </xf>
    <xf numFmtId="166" fontId="53" fillId="0" borderId="1" xfId="0" applyNumberFormat="1" applyFont="1" applyBorder="1" applyAlignment="1" applyProtection="1">
      <alignment horizontal="right" vertical="center" wrapText="1"/>
      <protection hidden="1"/>
    </xf>
    <xf numFmtId="2" fontId="42" fillId="4" borderId="1" xfId="0" applyNumberFormat="1" applyFont="1" applyFill="1" applyBorder="1" applyAlignment="1" applyProtection="1">
      <alignment horizontal="center" vertical="center" wrapText="1"/>
      <protection hidden="1"/>
    </xf>
    <xf numFmtId="0" fontId="62" fillId="13" borderId="47"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protection hidden="1"/>
    </xf>
    <xf numFmtId="0" fontId="17" fillId="0" borderId="0" xfId="0" applyFont="1" applyFill="1" applyBorder="1" applyAlignment="1" applyProtection="1">
      <alignment horizontal="center" wrapText="1"/>
      <protection hidden="1"/>
    </xf>
    <xf numFmtId="0" fontId="17"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hidden="1"/>
    </xf>
    <xf numFmtId="0" fontId="0" fillId="0" borderId="0" xfId="0" applyFill="1" applyBorder="1" applyAlignment="1" applyProtection="1">
      <alignment horizontal="center"/>
      <protection hidden="1"/>
    </xf>
    <xf numFmtId="0" fontId="43" fillId="5" borderId="29" xfId="0" applyFont="1" applyFill="1" applyBorder="1" applyAlignment="1" applyProtection="1">
      <alignment horizontal="center" vertical="center"/>
      <protection locked="0"/>
    </xf>
    <xf numFmtId="0" fontId="43" fillId="5" borderId="21" xfId="0" applyFont="1" applyFill="1" applyBorder="1" applyAlignment="1" applyProtection="1">
      <alignment horizontal="center" vertical="center"/>
      <protection locked="0"/>
    </xf>
    <xf numFmtId="0" fontId="43" fillId="5" borderId="27" xfId="0" applyFont="1" applyFill="1" applyBorder="1" applyAlignment="1" applyProtection="1">
      <alignment horizontal="center" vertical="center"/>
      <protection locked="0"/>
    </xf>
    <xf numFmtId="0" fontId="43" fillId="5" borderId="28" xfId="0" applyFont="1" applyFill="1" applyBorder="1" applyAlignment="1" applyProtection="1">
      <alignment horizontal="center" vertical="center"/>
      <protection locked="0"/>
    </xf>
    <xf numFmtId="0" fontId="78" fillId="8" borderId="11" xfId="0" applyFont="1" applyFill="1" applyBorder="1" applyAlignment="1" applyProtection="1">
      <alignment horizontal="right" vertical="center" wrapText="1"/>
      <protection hidden="1"/>
    </xf>
    <xf numFmtId="166" fontId="79" fillId="0" borderId="11" xfId="0" applyNumberFormat="1" applyFont="1" applyBorder="1" applyAlignment="1" applyProtection="1">
      <alignment horizontal="right" vertical="center" wrapText="1"/>
      <protection hidden="1"/>
    </xf>
    <xf numFmtId="166" fontId="79" fillId="0" borderId="1" xfId="0" applyNumberFormat="1" applyFont="1" applyBorder="1" applyAlignment="1" applyProtection="1">
      <alignment horizontal="right" vertical="center" wrapText="1"/>
      <protection hidden="1"/>
    </xf>
    <xf numFmtId="0" fontId="20" fillId="2" borderId="1" xfId="0" applyNumberFormat="1" applyFont="1" applyFill="1" applyBorder="1" applyAlignment="1" applyProtection="1">
      <alignment horizontal="center" vertical="center"/>
      <protection locked="0"/>
    </xf>
    <xf numFmtId="14" fontId="12" fillId="6" borderId="0" xfId="0" applyNumberFormat="1" applyFont="1" applyFill="1" applyAlignment="1" applyProtection="1">
      <alignment horizontal="center" vertical="center"/>
      <protection hidden="1"/>
    </xf>
    <xf numFmtId="0" fontId="62" fillId="8" borderId="1"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62" fillId="8" borderId="1" xfId="0"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protection hidden="1"/>
    </xf>
    <xf numFmtId="0" fontId="48" fillId="0" borderId="0" xfId="0" applyFont="1" applyBorder="1" applyAlignment="1" applyProtection="1">
      <alignment horizontal="left" vertical="center"/>
      <protection hidden="1"/>
    </xf>
    <xf numFmtId="0" fontId="8" fillId="0" borderId="0" xfId="0" applyFont="1" applyBorder="1" applyProtection="1">
      <protection hidden="1"/>
    </xf>
    <xf numFmtId="2" fontId="38" fillId="5" borderId="1" xfId="0" applyNumberFormat="1" applyFont="1" applyFill="1" applyBorder="1" applyAlignment="1" applyProtection="1">
      <alignment vertical="center"/>
      <protection locked="0"/>
    </xf>
    <xf numFmtId="0" fontId="6" fillId="0" borderId="0" xfId="0" applyFont="1" applyFill="1" applyBorder="1" applyProtection="1">
      <protection hidden="1"/>
    </xf>
    <xf numFmtId="0" fontId="9"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right" vertical="center"/>
      <protection hidden="1"/>
    </xf>
    <xf numFmtId="0" fontId="4" fillId="0"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14" fontId="4" fillId="0" borderId="0" xfId="0" applyNumberFormat="1"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7" fillId="0" borderId="2" xfId="0" applyFont="1" applyFill="1" applyBorder="1" applyAlignment="1" applyProtection="1">
      <alignment horizontal="left" vertical="center"/>
      <protection hidden="1"/>
    </xf>
    <xf numFmtId="0" fontId="6" fillId="0" borderId="2" xfId="0" applyFont="1" applyFill="1" applyBorder="1" applyProtection="1">
      <protection hidden="1"/>
    </xf>
    <xf numFmtId="0" fontId="3" fillId="0" borderId="2" xfId="0" applyFont="1" applyFill="1" applyBorder="1" applyAlignment="1" applyProtection="1">
      <alignment horizontal="right" vertical="center"/>
      <protection hidden="1"/>
    </xf>
    <xf numFmtId="14" fontId="4" fillId="0" borderId="2" xfId="0" applyNumberFormat="1"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83" fillId="0" borderId="4" xfId="0" applyFont="1" applyFill="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0" fontId="83" fillId="0" borderId="1" xfId="0" applyFont="1" applyFill="1" applyBorder="1" applyAlignment="1" applyProtection="1">
      <alignment horizontal="center" vertical="center"/>
      <protection hidden="1"/>
    </xf>
    <xf numFmtId="0" fontId="3" fillId="0" borderId="7" xfId="0" applyFont="1" applyFill="1" applyBorder="1" applyAlignment="1" applyProtection="1">
      <alignment horizontal="centerContinuous" vertical="center"/>
      <protection hidden="1"/>
    </xf>
    <xf numFmtId="0" fontId="84" fillId="0" borderId="7" xfId="0" applyFont="1" applyFill="1" applyBorder="1" applyAlignment="1" applyProtection="1">
      <alignment horizontal="centerContinuous" vertical="center"/>
      <protection hidden="1"/>
    </xf>
    <xf numFmtId="0" fontId="20" fillId="0" borderId="13" xfId="0" applyFont="1" applyFill="1" applyBorder="1" applyAlignment="1" applyProtection="1">
      <alignment horizontal="center" vertical="center"/>
      <protection hidden="1"/>
    </xf>
    <xf numFmtId="0" fontId="20" fillId="0" borderId="7"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7" xfId="0" applyFont="1" applyFill="1" applyBorder="1" applyAlignment="1" applyProtection="1">
      <alignment vertical="center"/>
      <protection hidden="1"/>
    </xf>
    <xf numFmtId="0" fontId="20" fillId="0" borderId="9" xfId="0" applyFont="1" applyFill="1" applyBorder="1" applyAlignment="1" applyProtection="1">
      <alignment horizontal="center" vertical="center"/>
      <protection hidden="1"/>
    </xf>
    <xf numFmtId="0" fontId="6" fillId="4" borderId="1" xfId="0" applyFont="1" applyFill="1" applyBorder="1" applyAlignment="1" applyProtection="1">
      <alignment horizontal="center" vertical="center" wrapText="1"/>
      <protection hidden="1"/>
    </xf>
    <xf numFmtId="0" fontId="85" fillId="5" borderId="1" xfId="0" applyFont="1" applyFill="1" applyBorder="1" applyAlignment="1" applyProtection="1">
      <alignment vertical="center"/>
      <protection locked="0"/>
    </xf>
    <xf numFmtId="0" fontId="3" fillId="0" borderId="0" xfId="0" applyFont="1" applyFill="1" applyBorder="1" applyAlignment="1" applyProtection="1">
      <alignment horizontal="centerContinuous" vertical="center"/>
      <protection hidden="1"/>
    </xf>
    <xf numFmtId="0" fontId="84" fillId="0" borderId="0" xfId="0" applyFont="1" applyFill="1" applyBorder="1" applyAlignment="1" applyProtection="1">
      <alignment horizontal="centerContinuous" vertical="center"/>
      <protection hidden="1"/>
    </xf>
    <xf numFmtId="0" fontId="3" fillId="0" borderId="0" xfId="0" applyFont="1" applyFill="1" applyBorder="1" applyAlignment="1" applyProtection="1">
      <alignment horizontal="center" vertical="center"/>
      <protection hidden="1"/>
    </xf>
    <xf numFmtId="0" fontId="83" fillId="0" borderId="0" xfId="0" applyFont="1" applyFill="1" applyBorder="1" applyAlignment="1" applyProtection="1">
      <alignment horizontal="center" vertical="center"/>
      <protection hidden="1"/>
    </xf>
    <xf numFmtId="0" fontId="9" fillId="0" borderId="0" xfId="0" applyFont="1" applyFill="1" applyBorder="1" applyProtection="1">
      <protection hidden="1"/>
    </xf>
    <xf numFmtId="0" fontId="86" fillId="0" borderId="0" xfId="0" applyFont="1" applyFill="1" applyBorder="1" applyProtection="1">
      <protection hidden="1"/>
    </xf>
    <xf numFmtId="0" fontId="83" fillId="4" borderId="1" xfId="0" applyFont="1" applyFill="1" applyBorder="1" applyAlignment="1" applyProtection="1">
      <alignment horizontal="center" vertical="center"/>
      <protection hidden="1"/>
    </xf>
    <xf numFmtId="0" fontId="87" fillId="8" borderId="1" xfId="0" applyFont="1" applyFill="1" applyBorder="1" applyAlignment="1" applyProtection="1">
      <alignment horizontal="center" vertical="center" wrapText="1"/>
      <protection hidden="1"/>
    </xf>
    <xf numFmtId="0" fontId="87" fillId="4" borderId="1" xfId="0" applyFont="1" applyFill="1" applyBorder="1" applyAlignment="1" applyProtection="1">
      <alignment horizontal="center" vertical="center"/>
      <protection hidden="1"/>
    </xf>
    <xf numFmtId="2" fontId="91" fillId="0" borderId="0" xfId="0" applyNumberFormat="1" applyFont="1" applyProtection="1">
      <protection hidden="1"/>
    </xf>
    <xf numFmtId="0" fontId="91" fillId="0" borderId="0" xfId="0" applyFont="1" applyProtection="1">
      <protection hidden="1"/>
    </xf>
    <xf numFmtId="0" fontId="89" fillId="0" borderId="0" xfId="0" applyFont="1" applyProtection="1">
      <protection hidden="1"/>
    </xf>
    <xf numFmtId="0" fontId="87" fillId="8" borderId="1" xfId="0" applyFont="1" applyFill="1" applyBorder="1" applyAlignment="1" applyProtection="1">
      <alignment horizontal="center" vertical="center"/>
      <protection hidden="1"/>
    </xf>
    <xf numFmtId="0" fontId="87" fillId="4" borderId="1" xfId="0" applyFont="1" applyFill="1" applyBorder="1" applyAlignment="1" applyProtection="1">
      <alignment horizontal="center" vertical="center" wrapText="1"/>
      <protection hidden="1"/>
    </xf>
    <xf numFmtId="0" fontId="21" fillId="0" borderId="0" xfId="0" applyFont="1" applyProtection="1">
      <protection hidden="1"/>
    </xf>
    <xf numFmtId="0" fontId="63" fillId="0" borderId="0" xfId="0" applyFont="1" applyFill="1" applyAlignment="1" applyProtection="1">
      <alignment vertical="center"/>
      <protection hidden="1"/>
    </xf>
    <xf numFmtId="0" fontId="5" fillId="0" borderId="0" xfId="0" applyFont="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0" fillId="0" borderId="0" xfId="0" applyAlignment="1" applyProtection="1">
      <alignment wrapText="1"/>
      <protection hidden="1"/>
    </xf>
    <xf numFmtId="0" fontId="91" fillId="0" borderId="0" xfId="0" applyFont="1" applyAlignment="1" applyProtection="1">
      <alignment wrapText="1"/>
      <protection hidden="1"/>
    </xf>
    <xf numFmtId="0" fontId="89" fillId="0" borderId="0" xfId="0" applyFont="1" applyAlignment="1" applyProtection="1">
      <alignment wrapText="1"/>
      <protection hidden="1"/>
    </xf>
    <xf numFmtId="0" fontId="21" fillId="0" borderId="0" xfId="0" applyFont="1" applyAlignment="1" applyProtection="1">
      <alignment wrapText="1"/>
      <protection hidden="1"/>
    </xf>
    <xf numFmtId="0" fontId="0" fillId="0" borderId="0" xfId="0" applyAlignment="1" applyProtection="1">
      <alignment vertical="center" wrapText="1"/>
      <protection hidden="1"/>
    </xf>
    <xf numFmtId="0" fontId="0" fillId="0" borderId="0" xfId="0" applyFill="1" applyAlignment="1" applyProtection="1">
      <alignment vertical="center" wrapText="1"/>
      <protection hidden="1"/>
    </xf>
    <xf numFmtId="0" fontId="87" fillId="4" borderId="17" xfId="0" applyFont="1" applyFill="1" applyBorder="1" applyAlignment="1" applyProtection="1">
      <alignment horizontal="center" vertical="center"/>
      <protection hidden="1"/>
    </xf>
    <xf numFmtId="0" fontId="87" fillId="4" borderId="18" xfId="0" applyFont="1" applyFill="1" applyBorder="1" applyAlignment="1" applyProtection="1">
      <alignment horizontal="center" vertical="center"/>
      <protection hidden="1"/>
    </xf>
    <xf numFmtId="0" fontId="87" fillId="4" borderId="19" xfId="0" applyFont="1" applyFill="1" applyBorder="1" applyAlignment="1" applyProtection="1">
      <alignment horizontal="center" vertical="center"/>
      <protection hidden="1"/>
    </xf>
    <xf numFmtId="0" fontId="92" fillId="8" borderId="1"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0" fillId="0" borderId="0" xfId="0" applyBorder="1" applyAlignment="1" applyProtection="1">
      <alignment horizontal="left" vertical="center"/>
      <protection hidden="1"/>
    </xf>
    <xf numFmtId="0" fontId="95" fillId="0" borderId="0" xfId="0" applyFont="1" applyAlignment="1" applyProtection="1">
      <alignment horizontal="center" vertical="center"/>
      <protection hidden="1"/>
    </xf>
    <xf numFmtId="0" fontId="64" fillId="8" borderId="1" xfId="0" applyFont="1" applyFill="1" applyBorder="1" applyAlignment="1" applyProtection="1">
      <alignment horizontal="center" vertical="center"/>
      <protection hidden="1"/>
    </xf>
    <xf numFmtId="0" fontId="64" fillId="4" borderId="1"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32" fillId="5" borderId="17" xfId="0" applyFont="1" applyFill="1" applyBorder="1" applyAlignment="1" applyProtection="1">
      <alignment vertical="center"/>
      <protection locked="0"/>
    </xf>
    <xf numFmtId="0" fontId="32" fillId="5" borderId="19" xfId="0" applyFont="1" applyFill="1" applyBorder="1" applyAlignment="1" applyProtection="1">
      <alignment vertical="center"/>
      <protection locked="0"/>
    </xf>
    <xf numFmtId="0" fontId="32" fillId="5" borderId="18" xfId="0" applyFont="1" applyFill="1" applyBorder="1" applyAlignment="1" applyProtection="1">
      <alignment vertical="center"/>
      <protection locked="0"/>
    </xf>
    <xf numFmtId="0" fontId="32" fillId="5" borderId="17" xfId="0" quotePrefix="1" applyFont="1" applyFill="1" applyBorder="1" applyAlignment="1" applyProtection="1">
      <alignment vertical="center"/>
      <protection locked="0"/>
    </xf>
    <xf numFmtId="0" fontId="32" fillId="5" borderId="18" xfId="0" quotePrefix="1" applyFont="1" applyFill="1" applyBorder="1" applyAlignment="1" applyProtection="1">
      <alignment vertical="center"/>
      <protection locked="0"/>
    </xf>
    <xf numFmtId="0" fontId="32" fillId="5" borderId="19" xfId="0" quotePrefix="1" applyFont="1" applyFill="1" applyBorder="1" applyAlignment="1" applyProtection="1">
      <alignment vertical="center"/>
      <protection locked="0"/>
    </xf>
    <xf numFmtId="0" fontId="30" fillId="0" borderId="0" xfId="0" applyFont="1" applyFill="1" applyBorder="1" applyAlignment="1" applyProtection="1">
      <alignment horizontal="center" vertical="top" wrapText="1"/>
      <protection hidden="1"/>
    </xf>
    <xf numFmtId="0" fontId="3" fillId="0" borderId="0" xfId="0" applyFont="1" applyFill="1" applyBorder="1" applyAlignment="1" applyProtection="1">
      <alignment horizontal="center" vertical="center" wrapText="1"/>
      <protection hidden="1"/>
    </xf>
    <xf numFmtId="0" fontId="6" fillId="0" borderId="0" xfId="0" applyFont="1" applyFill="1" applyAlignment="1" applyProtection="1">
      <alignment vertical="center" wrapText="1"/>
      <protection hidden="1"/>
    </xf>
    <xf numFmtId="0" fontId="6" fillId="0" borderId="0" xfId="0" applyFont="1" applyFill="1" applyAlignment="1" applyProtection="1">
      <alignment vertical="center"/>
      <protection hidden="1"/>
    </xf>
    <xf numFmtId="0" fontId="45" fillId="8" borderId="1" xfId="0" applyFont="1" applyFill="1" applyBorder="1" applyAlignment="1" applyProtection="1">
      <alignment horizontal="center" vertical="center"/>
      <protection hidden="1"/>
    </xf>
    <xf numFmtId="0" fontId="35" fillId="0" borderId="7" xfId="0" applyFont="1" applyFill="1" applyBorder="1" applyAlignment="1" applyProtection="1">
      <alignment vertical="center"/>
      <protection hidden="1"/>
    </xf>
    <xf numFmtId="0" fontId="35" fillId="0" borderId="7" xfId="0" applyFont="1" applyFill="1" applyBorder="1" applyAlignment="1" applyProtection="1">
      <alignment vertical="center" wrapText="1"/>
      <protection hidden="1"/>
    </xf>
    <xf numFmtId="0" fontId="35" fillId="0" borderId="7" xfId="0" applyFont="1" applyFill="1" applyBorder="1" applyAlignment="1" applyProtection="1">
      <alignment horizontal="center" vertical="center"/>
      <protection hidden="1"/>
    </xf>
    <xf numFmtId="0" fontId="35" fillId="0" borderId="14" xfId="0" applyFont="1" applyFill="1" applyBorder="1" applyAlignment="1" applyProtection="1">
      <alignment horizontal="right" vertical="center"/>
      <protection hidden="1"/>
    </xf>
    <xf numFmtId="2" fontId="35" fillId="4" borderId="1" xfId="0" applyNumberFormat="1" applyFont="1" applyFill="1" applyBorder="1" applyAlignment="1" applyProtection="1">
      <alignment horizontal="center" vertical="center"/>
      <protection hidden="1"/>
    </xf>
    <xf numFmtId="0" fontId="1" fillId="0" borderId="0" xfId="0" applyFont="1" applyProtection="1">
      <protection hidden="1"/>
    </xf>
    <xf numFmtId="0" fontId="35" fillId="8" borderId="1" xfId="0" applyFont="1" applyFill="1" applyBorder="1" applyAlignment="1" applyProtection="1">
      <alignment vertical="center"/>
      <protection hidden="1"/>
    </xf>
    <xf numFmtId="167" fontId="6" fillId="6" borderId="0" xfId="0" applyNumberFormat="1" applyFont="1" applyFill="1" applyBorder="1" applyAlignment="1" applyProtection="1">
      <alignment horizontal="centerContinuous" vertical="center"/>
      <protection hidden="1"/>
    </xf>
    <xf numFmtId="0" fontId="74" fillId="0" borderId="0" xfId="0" applyFont="1" applyProtection="1">
      <protection hidden="1"/>
    </xf>
    <xf numFmtId="2" fontId="96" fillId="0" borderId="0" xfId="0" applyNumberFormat="1" applyFont="1" applyProtection="1">
      <protection hidden="1"/>
    </xf>
    <xf numFmtId="0" fontId="96" fillId="0" borderId="0" xfId="0" applyFont="1" applyProtection="1">
      <protection hidden="1"/>
    </xf>
    <xf numFmtId="0" fontId="32" fillId="5" borderId="1" xfId="0" applyFont="1" applyFill="1" applyBorder="1" applyAlignment="1" applyProtection="1">
      <alignment horizontal="right" vertical="center"/>
      <protection locked="0"/>
    </xf>
    <xf numFmtId="0" fontId="32" fillId="5" borderId="83" xfId="0" applyFont="1" applyFill="1" applyBorder="1" applyAlignment="1" applyProtection="1">
      <alignment vertical="center"/>
      <protection locked="0"/>
    </xf>
    <xf numFmtId="0" fontId="77" fillId="0" borderId="0" xfId="0" applyFont="1" applyBorder="1" applyAlignment="1" applyProtection="1">
      <alignment horizontal="center" vertical="center" wrapText="1"/>
      <protection hidden="1"/>
    </xf>
    <xf numFmtId="166" fontId="79" fillId="0" borderId="0" xfId="0" applyNumberFormat="1" applyFont="1" applyBorder="1" applyAlignment="1" applyProtection="1">
      <alignment horizontal="right" vertical="center" wrapText="1"/>
      <protection hidden="1"/>
    </xf>
    <xf numFmtId="0" fontId="78" fillId="0" borderId="0" xfId="0" applyFont="1" applyFill="1" applyBorder="1" applyAlignment="1" applyProtection="1">
      <alignment horizontal="right" vertical="center" wrapText="1"/>
      <protection hidden="1"/>
    </xf>
    <xf numFmtId="0" fontId="54" fillId="8" borderId="1" xfId="0" applyFont="1" applyFill="1" applyBorder="1" applyAlignment="1" applyProtection="1">
      <alignment horizontal="right" vertical="center" wrapText="1"/>
      <protection hidden="1"/>
    </xf>
    <xf numFmtId="166" fontId="55" fillId="0" borderId="1" xfId="0" applyNumberFormat="1" applyFont="1" applyBorder="1" applyAlignment="1" applyProtection="1">
      <alignment horizontal="right" vertical="center" wrapText="1"/>
      <protection hidden="1"/>
    </xf>
    <xf numFmtId="0" fontId="97" fillId="0" borderId="1" xfId="0" applyFont="1" applyBorder="1" applyAlignment="1" applyProtection="1">
      <alignment vertical="center" wrapText="1"/>
      <protection hidden="1"/>
    </xf>
    <xf numFmtId="0" fontId="28" fillId="0" borderId="1" xfId="0" applyFont="1" applyBorder="1" applyAlignment="1" applyProtection="1">
      <alignment vertical="center" wrapText="1"/>
      <protection hidden="1"/>
    </xf>
    <xf numFmtId="2" fontId="54" fillId="0" borderId="1" xfId="0" applyNumberFormat="1" applyFont="1" applyBorder="1" applyAlignment="1" applyProtection="1">
      <alignment horizontal="right" vertical="center" wrapText="1"/>
      <protection hidden="1"/>
    </xf>
    <xf numFmtId="0" fontId="77" fillId="0" borderId="7" xfId="0" applyFont="1" applyBorder="1" applyAlignment="1" applyProtection="1">
      <alignment horizontal="center" vertical="center" wrapText="1"/>
      <protection hidden="1"/>
    </xf>
    <xf numFmtId="166" fontId="79" fillId="0" borderId="7" xfId="0" applyNumberFormat="1" applyFont="1" applyBorder="1" applyAlignment="1" applyProtection="1">
      <alignment horizontal="right" vertical="center" wrapText="1"/>
      <protection hidden="1"/>
    </xf>
    <xf numFmtId="0" fontId="78" fillId="0" borderId="7" xfId="0" applyFont="1" applyFill="1" applyBorder="1" applyAlignment="1" applyProtection="1">
      <alignment horizontal="right" vertical="center" wrapText="1"/>
      <protection hidden="1"/>
    </xf>
    <xf numFmtId="0" fontId="99" fillId="9" borderId="11" xfId="0" applyFont="1" applyFill="1" applyBorder="1" applyAlignment="1" applyProtection="1">
      <alignment horizontal="right" vertical="center" wrapText="1"/>
      <protection hidden="1"/>
    </xf>
    <xf numFmtId="166" fontId="99" fillId="9" borderId="11" xfId="0" applyNumberFormat="1" applyFont="1" applyFill="1" applyBorder="1" applyAlignment="1" applyProtection="1">
      <alignment horizontal="right" vertical="center" wrapText="1"/>
      <protection hidden="1"/>
    </xf>
    <xf numFmtId="166" fontId="99" fillId="9" borderId="1" xfId="0" applyNumberFormat="1" applyFont="1" applyFill="1" applyBorder="1" applyAlignment="1" applyProtection="1">
      <alignment horizontal="right" vertical="center" wrapText="1"/>
      <protection hidden="1"/>
    </xf>
    <xf numFmtId="0" fontId="99" fillId="9" borderId="1" xfId="0" applyFont="1" applyFill="1" applyBorder="1" applyAlignment="1" applyProtection="1">
      <alignment horizontal="right" vertical="center" wrapText="1"/>
      <protection hidden="1"/>
    </xf>
    <xf numFmtId="2" fontId="99" fillId="9" borderId="1" xfId="0" applyNumberFormat="1" applyFont="1" applyFill="1" applyBorder="1" applyAlignment="1" applyProtection="1">
      <alignment horizontal="right" vertical="center" wrapText="1"/>
      <protection hidden="1"/>
    </xf>
    <xf numFmtId="2" fontId="103" fillId="9" borderId="0" xfId="0" applyNumberFormat="1" applyFont="1" applyFill="1" applyBorder="1" applyAlignment="1" applyProtection="1">
      <alignment horizontal="right" vertical="center" wrapText="1"/>
      <protection hidden="1"/>
    </xf>
    <xf numFmtId="0" fontId="102" fillId="9" borderId="1" xfId="0" applyFont="1" applyFill="1" applyBorder="1" applyAlignment="1" applyProtection="1">
      <alignment horizontal="right" vertical="center" wrapText="1"/>
      <protection hidden="1"/>
    </xf>
    <xf numFmtId="0" fontId="101" fillId="0" borderId="0" xfId="0" applyFont="1" applyFill="1" applyBorder="1" applyAlignment="1" applyProtection="1">
      <alignment horizontal="left" vertical="center" wrapText="1"/>
      <protection hidden="1"/>
    </xf>
    <xf numFmtId="0" fontId="102" fillId="0" borderId="0" xfId="0" applyFont="1" applyFill="1" applyBorder="1" applyAlignment="1" applyProtection="1">
      <alignment horizontal="right" vertical="center" wrapText="1"/>
      <protection hidden="1"/>
    </xf>
    <xf numFmtId="0" fontId="100" fillId="0" borderId="0" xfId="0" applyFont="1" applyFill="1" applyBorder="1" applyAlignment="1" applyProtection="1">
      <alignment horizontal="justify" vertical="center" wrapText="1"/>
      <protection hidden="1"/>
    </xf>
    <xf numFmtId="0" fontId="0" fillId="6" borderId="0" xfId="0" applyFill="1" applyProtection="1">
      <protection hidden="1"/>
    </xf>
    <xf numFmtId="0" fontId="0" fillId="6" borderId="0" xfId="0" applyFill="1" applyBorder="1" applyAlignment="1" applyProtection="1">
      <alignment horizontal="centerContinuous" vertical="center"/>
      <protection hidden="1"/>
    </xf>
    <xf numFmtId="0" fontId="0" fillId="6" borderId="0" xfId="0" applyFill="1" applyBorder="1" applyProtection="1">
      <protection hidden="1"/>
    </xf>
    <xf numFmtId="0" fontId="6" fillId="0" borderId="0" xfId="0" applyFont="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15" borderId="0" xfId="0" applyFill="1" applyAlignment="1" applyProtection="1">
      <alignment vertical="center"/>
      <protection hidden="1"/>
    </xf>
    <xf numFmtId="0" fontId="3" fillId="0" borderId="0" xfId="0" applyFont="1" applyBorder="1" applyAlignment="1" applyProtection="1">
      <alignment horizontal="left" vertical="center"/>
      <protection hidden="1"/>
    </xf>
    <xf numFmtId="0" fontId="29" fillId="0" borderId="7" xfId="0" applyFont="1" applyBorder="1" applyAlignment="1" applyProtection="1">
      <alignment vertical="center"/>
      <protection hidden="1"/>
    </xf>
    <xf numFmtId="0" fontId="38" fillId="0" borderId="0" xfId="0" applyFont="1" applyFill="1" applyBorder="1" applyAlignment="1" applyProtection="1">
      <alignment horizontal="center" vertical="center"/>
      <protection hidden="1"/>
    </xf>
    <xf numFmtId="0" fontId="38" fillId="0" borderId="0" xfId="0" applyFont="1" applyFill="1" applyBorder="1" applyAlignment="1" applyProtection="1">
      <alignment vertical="center"/>
      <protection locked="0"/>
    </xf>
    <xf numFmtId="0" fontId="3" fillId="0" borderId="0" xfId="0" applyFont="1" applyFill="1" applyBorder="1" applyProtection="1">
      <protection hidden="1"/>
    </xf>
    <xf numFmtId="0" fontId="104" fillId="0" borderId="0" xfId="0" applyFont="1" applyFill="1" applyBorder="1" applyAlignment="1" applyProtection="1">
      <alignment vertical="center" wrapText="1"/>
      <protection hidden="1"/>
    </xf>
    <xf numFmtId="0" fontId="35" fillId="0" borderId="0" xfId="0" applyFont="1" applyFill="1" applyBorder="1" applyAlignment="1" applyProtection="1">
      <alignment horizontal="right" vertical="center" wrapText="1"/>
      <protection hidden="1"/>
    </xf>
    <xf numFmtId="0" fontId="29" fillId="0" borderId="7" xfId="0" applyFont="1" applyBorder="1" applyAlignment="1" applyProtection="1">
      <alignment vertical="center" wrapText="1"/>
      <protection hidden="1"/>
    </xf>
    <xf numFmtId="0" fontId="0" fillId="0" borderId="0" xfId="0" applyBorder="1" applyAlignment="1" applyProtection="1">
      <alignment horizontal="center" vertical="center"/>
      <protection hidden="1"/>
    </xf>
    <xf numFmtId="0" fontId="62" fillId="8" borderId="43" xfId="0" applyFont="1" applyFill="1" applyBorder="1" applyAlignment="1" applyProtection="1">
      <alignment horizontal="center" vertical="center"/>
      <protection hidden="1"/>
    </xf>
    <xf numFmtId="0" fontId="62" fillId="8" borderId="44" xfId="0" applyFont="1" applyFill="1" applyBorder="1" applyAlignment="1" applyProtection="1">
      <alignment horizontal="center" vertical="center"/>
      <protection hidden="1"/>
    </xf>
    <xf numFmtId="0" fontId="65" fillId="0" borderId="71" xfId="0" applyFont="1" applyBorder="1" applyAlignment="1" applyProtection="1">
      <alignment horizontal="center" vertical="center"/>
      <protection hidden="1"/>
    </xf>
    <xf numFmtId="0" fontId="65" fillId="0" borderId="74" xfId="0" applyFont="1" applyBorder="1" applyAlignment="1" applyProtection="1">
      <alignment horizontal="center" vertical="center"/>
      <protection hidden="1"/>
    </xf>
    <xf numFmtId="0" fontId="65" fillId="0" borderId="76" xfId="0" applyFont="1" applyBorder="1" applyAlignment="1" applyProtection="1">
      <alignment horizontal="center" vertical="center"/>
      <protection hidden="1"/>
    </xf>
    <xf numFmtId="0" fontId="65" fillId="0" borderId="72" xfId="0" applyFont="1" applyBorder="1" applyAlignment="1" applyProtection="1">
      <alignment horizontal="center" vertical="center"/>
      <protection hidden="1"/>
    </xf>
    <xf numFmtId="0" fontId="65" fillId="0" borderId="18" xfId="0" applyFont="1" applyBorder="1" applyAlignment="1" applyProtection="1">
      <alignment horizontal="center" vertical="center"/>
      <protection hidden="1"/>
    </xf>
    <xf numFmtId="0" fontId="65" fillId="0" borderId="77" xfId="0" applyFont="1" applyBorder="1" applyAlignment="1" applyProtection="1">
      <alignment horizontal="center" vertical="center"/>
      <protection hidden="1"/>
    </xf>
    <xf numFmtId="0" fontId="64" fillId="8" borderId="52" xfId="0" applyFont="1" applyFill="1" applyBorder="1" applyAlignment="1" applyProtection="1">
      <alignment horizontal="center" vertical="center" wrapText="1"/>
      <protection hidden="1"/>
    </xf>
    <xf numFmtId="0" fontId="32" fillId="0" borderId="17" xfId="0" applyFont="1" applyFill="1" applyBorder="1" applyAlignment="1" applyProtection="1">
      <alignment horizontal="center" vertical="center"/>
      <protection locked="0"/>
    </xf>
    <xf numFmtId="0" fontId="32" fillId="0" borderId="18" xfId="0" applyFont="1" applyFill="1" applyBorder="1" applyAlignment="1" applyProtection="1">
      <alignment horizontal="center" vertical="center"/>
      <protection locked="0"/>
    </xf>
    <xf numFmtId="0" fontId="32" fillId="0" borderId="19" xfId="0" applyFont="1" applyFill="1" applyBorder="1" applyAlignment="1" applyProtection="1">
      <alignment horizontal="center" vertical="center"/>
      <protection locked="0"/>
    </xf>
    <xf numFmtId="0" fontId="32" fillId="0" borderId="17" xfId="0" quotePrefix="1" applyFont="1" applyFill="1" applyBorder="1" applyAlignment="1" applyProtection="1">
      <alignment horizontal="center" vertical="center"/>
      <protection locked="0"/>
    </xf>
    <xf numFmtId="0" fontId="32" fillId="0" borderId="18" xfId="0" quotePrefix="1" applyFont="1" applyFill="1" applyBorder="1" applyAlignment="1" applyProtection="1">
      <alignment horizontal="center" vertical="center"/>
      <protection locked="0"/>
    </xf>
    <xf numFmtId="0" fontId="32" fillId="0" borderId="19" xfId="0" quotePrefix="1"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0" fillId="0" borderId="98" xfId="0" applyFill="1" applyBorder="1" applyProtection="1">
      <protection locked="0"/>
    </xf>
    <xf numFmtId="0" fontId="0" fillId="0" borderId="99" xfId="0" applyFill="1" applyBorder="1" applyProtection="1">
      <protection locked="0"/>
    </xf>
    <xf numFmtId="0" fontId="0" fillId="0" borderId="100" xfId="0" applyFill="1" applyBorder="1" applyProtection="1">
      <protection locked="0"/>
    </xf>
    <xf numFmtId="0" fontId="0" fillId="0" borderId="96" xfId="0" applyFill="1" applyBorder="1" applyProtection="1">
      <protection locked="0"/>
    </xf>
    <xf numFmtId="0" fontId="0" fillId="0" borderId="97" xfId="0" applyFill="1" applyBorder="1" applyProtection="1">
      <protection locked="0"/>
    </xf>
    <xf numFmtId="0" fontId="3" fillId="0" borderId="0" xfId="0" applyFont="1" applyAlignment="1" applyProtection="1">
      <alignment horizontal="center" vertical="center"/>
      <protection hidden="1"/>
    </xf>
    <xf numFmtId="166" fontId="53" fillId="0" borderId="9" xfId="0" applyNumberFormat="1" applyFont="1" applyBorder="1" applyAlignment="1" applyProtection="1">
      <alignment horizontal="right" vertical="center" wrapText="1"/>
      <protection hidden="1"/>
    </xf>
    <xf numFmtId="166" fontId="79" fillId="0" borderId="9" xfId="0" applyNumberFormat="1" applyFont="1" applyBorder="1" applyAlignment="1" applyProtection="1">
      <alignment horizontal="right" vertical="center" wrapText="1"/>
      <protection hidden="1"/>
    </xf>
    <xf numFmtId="2" fontId="54" fillId="0" borderId="9" xfId="0" applyNumberFormat="1" applyFont="1" applyBorder="1" applyAlignment="1" applyProtection="1">
      <alignment horizontal="right" vertical="center" wrapText="1"/>
      <protection hidden="1"/>
    </xf>
    <xf numFmtId="166" fontId="55" fillId="0" borderId="9" xfId="0" applyNumberFormat="1" applyFont="1" applyBorder="1" applyAlignment="1" applyProtection="1">
      <alignment horizontal="right" vertical="center" wrapText="1"/>
      <protection hidden="1"/>
    </xf>
    <xf numFmtId="0" fontId="14" fillId="0" borderId="9" xfId="0" applyNumberFormat="1" applyFont="1" applyFill="1" applyBorder="1" applyAlignment="1" applyProtection="1">
      <alignment horizontal="center" vertical="center" wrapText="1"/>
      <protection hidden="1"/>
    </xf>
    <xf numFmtId="166" fontId="99" fillId="0" borderId="9" xfId="0" applyNumberFormat="1" applyFont="1" applyFill="1" applyBorder="1" applyAlignment="1" applyProtection="1">
      <alignment horizontal="right" vertical="center" wrapText="1"/>
      <protection hidden="1"/>
    </xf>
    <xf numFmtId="2" fontId="99" fillId="0" borderId="9" xfId="0" applyNumberFormat="1" applyFont="1" applyFill="1" applyBorder="1" applyAlignment="1" applyProtection="1">
      <alignment horizontal="right" vertical="center" wrapText="1"/>
      <protection hidden="1"/>
    </xf>
    <xf numFmtId="2" fontId="103" fillId="0" borderId="0" xfId="0" applyNumberFormat="1" applyFont="1" applyFill="1" applyBorder="1" applyAlignment="1" applyProtection="1">
      <alignment horizontal="right" vertical="center" wrapText="1"/>
      <protection hidden="1"/>
    </xf>
    <xf numFmtId="166" fontId="102" fillId="0" borderId="9" xfId="0" applyNumberFormat="1" applyFont="1" applyFill="1" applyBorder="1" applyAlignment="1" applyProtection="1">
      <alignment horizontal="right" vertical="center"/>
      <protection hidden="1"/>
    </xf>
    <xf numFmtId="14" fontId="0" fillId="0" borderId="0" xfId="0" applyNumberFormat="1" applyAlignment="1" applyProtection="1">
      <alignment vertical="center"/>
      <protection hidden="1"/>
    </xf>
    <xf numFmtId="0" fontId="5" fillId="0" borderId="0" xfId="0" applyFont="1" applyAlignment="1" applyProtection="1">
      <alignment horizontal="center" vertical="center"/>
      <protection hidden="1"/>
    </xf>
    <xf numFmtId="0" fontId="0" fillId="0" borderId="0" xfId="0" applyProtection="1">
      <protection locked="0" hidden="1"/>
    </xf>
    <xf numFmtId="166" fontId="102" fillId="9" borderId="1" xfId="0" applyNumberFormat="1" applyFont="1" applyFill="1" applyBorder="1" applyAlignment="1" applyProtection="1">
      <alignment horizontal="right" vertical="center"/>
      <protection hidden="1"/>
    </xf>
    <xf numFmtId="0" fontId="31" fillId="7" borderId="0" xfId="0" applyFont="1" applyFill="1" applyAlignment="1" applyProtection="1">
      <alignment horizontal="center" wrapText="1"/>
      <protection hidden="1"/>
    </xf>
    <xf numFmtId="0" fontId="17" fillId="0" borderId="11" xfId="0" applyFont="1" applyBorder="1" applyAlignment="1" applyProtection="1">
      <alignment horizontal="center"/>
      <protection hidden="1"/>
    </xf>
    <xf numFmtId="0" fontId="17" fillId="0" borderId="12" xfId="0" applyFont="1" applyBorder="1" applyAlignment="1" applyProtection="1">
      <alignment horizontal="center"/>
      <protection hidden="1"/>
    </xf>
    <xf numFmtId="0" fontId="15" fillId="2" borderId="11" xfId="0" applyFont="1" applyFill="1" applyBorder="1" applyAlignment="1" applyProtection="1">
      <alignment horizontal="center"/>
      <protection locked="0"/>
    </xf>
    <xf numFmtId="0" fontId="15" fillId="2" borderId="12" xfId="0" applyFont="1" applyFill="1" applyBorder="1" applyAlignment="1" applyProtection="1">
      <alignment horizontal="center"/>
      <protection locked="0"/>
    </xf>
    <xf numFmtId="164" fontId="12" fillId="6" borderId="0" xfId="0" applyNumberFormat="1" applyFont="1" applyFill="1" applyAlignment="1" applyProtection="1">
      <alignment horizontal="center" vertical="center"/>
      <protection hidden="1"/>
    </xf>
    <xf numFmtId="0" fontId="20" fillId="2" borderId="1" xfId="0" applyNumberFormat="1" applyFont="1" applyFill="1" applyBorder="1" applyAlignment="1" applyProtection="1">
      <alignment horizontal="center" vertical="center"/>
      <protection locked="0"/>
    </xf>
    <xf numFmtId="0" fontId="17" fillId="2" borderId="11" xfId="0" applyFont="1" applyFill="1" applyBorder="1" applyAlignment="1" applyProtection="1">
      <alignment horizontal="center" wrapText="1"/>
      <protection locked="0"/>
    </xf>
    <xf numFmtId="0" fontId="17" fillId="2" borderId="12" xfId="0" applyFont="1" applyFill="1" applyBorder="1" applyAlignment="1" applyProtection="1">
      <alignment horizontal="center" wrapText="1"/>
      <protection locked="0"/>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20" fillId="5" borderId="11" xfId="0" applyFont="1" applyFill="1" applyBorder="1" applyAlignment="1" applyProtection="1">
      <alignment horizontal="center" vertical="center"/>
      <protection locked="0"/>
    </xf>
    <xf numFmtId="0" fontId="20" fillId="5" borderId="12"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hidden="1"/>
    </xf>
    <xf numFmtId="0" fontId="20" fillId="0" borderId="5" xfId="0" applyFont="1" applyFill="1" applyBorder="1" applyAlignment="1" applyProtection="1">
      <alignment horizontal="center" vertical="center"/>
      <protection hidden="1"/>
    </xf>
    <xf numFmtId="0" fontId="20" fillId="0" borderId="12" xfId="0" applyFont="1" applyFill="1" applyBorder="1" applyAlignment="1" applyProtection="1">
      <alignment horizontal="center" vertical="center"/>
      <protection hidden="1"/>
    </xf>
    <xf numFmtId="0" fontId="20" fillId="0" borderId="4" xfId="0" applyFont="1" applyFill="1" applyBorder="1" applyAlignment="1" applyProtection="1">
      <alignment horizontal="center" vertical="center"/>
      <protection hidden="1"/>
    </xf>
    <xf numFmtId="0" fontId="20" fillId="0" borderId="6" xfId="0" applyFont="1" applyFill="1" applyBorder="1" applyAlignment="1" applyProtection="1">
      <alignment horizontal="center" vertical="center"/>
      <protection hidden="1"/>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8" fillId="0" borderId="11"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92" fillId="8" borderId="11" xfId="0" applyFont="1" applyFill="1" applyBorder="1" applyAlignment="1" applyProtection="1">
      <alignment horizontal="center" vertical="center"/>
      <protection hidden="1"/>
    </xf>
    <xf numFmtId="0" fontId="92" fillId="8" borderId="5" xfId="0" applyFont="1" applyFill="1" applyBorder="1" applyAlignment="1" applyProtection="1">
      <alignment horizontal="center" vertical="center"/>
      <protection hidden="1"/>
    </xf>
    <xf numFmtId="0" fontId="3" fillId="10" borderId="13" xfId="0" applyFont="1" applyFill="1" applyBorder="1" applyAlignment="1" applyProtection="1">
      <alignment horizontal="center" vertical="center"/>
      <protection hidden="1"/>
    </xf>
    <xf numFmtId="0" fontId="3" fillId="10" borderId="7" xfId="0" applyFont="1" applyFill="1" applyBorder="1" applyAlignment="1" applyProtection="1">
      <alignment horizontal="center" vertical="center"/>
      <protection hidden="1"/>
    </xf>
    <xf numFmtId="0" fontId="3" fillId="10" borderId="10" xfId="0" applyFont="1" applyFill="1" applyBorder="1" applyAlignment="1" applyProtection="1">
      <alignment horizontal="center" vertical="center"/>
      <protection hidden="1"/>
    </xf>
    <xf numFmtId="0" fontId="3" fillId="10" borderId="2" xfId="0" applyFont="1" applyFill="1" applyBorder="1" applyAlignment="1" applyProtection="1">
      <alignment horizontal="center" vertical="center"/>
      <protection hidden="1"/>
    </xf>
    <xf numFmtId="0" fontId="87" fillId="8" borderId="17" xfId="0" quotePrefix="1" applyFont="1" applyFill="1" applyBorder="1" applyAlignment="1" applyProtection="1">
      <alignment horizontal="center" vertical="center"/>
      <protection hidden="1"/>
    </xf>
    <xf numFmtId="0" fontId="87" fillId="8" borderId="18" xfId="0" quotePrefix="1" applyFont="1" applyFill="1" applyBorder="1" applyAlignment="1" applyProtection="1">
      <alignment horizontal="center" vertical="center"/>
      <protection hidden="1"/>
    </xf>
    <xf numFmtId="0" fontId="87" fillId="8" borderId="19" xfId="0" quotePrefix="1" applyFont="1" applyFill="1" applyBorder="1" applyAlignment="1" applyProtection="1">
      <alignment horizontal="center" vertical="center"/>
      <protection hidden="1"/>
    </xf>
    <xf numFmtId="0" fontId="87" fillId="4" borderId="17" xfId="0" applyFont="1" applyFill="1" applyBorder="1" applyAlignment="1" applyProtection="1">
      <alignment horizontal="center" vertical="center" wrapText="1"/>
      <protection hidden="1"/>
    </xf>
    <xf numFmtId="0" fontId="87" fillId="4" borderId="18" xfId="0" applyFont="1" applyFill="1" applyBorder="1" applyAlignment="1" applyProtection="1">
      <alignment horizontal="center" vertical="center" wrapText="1"/>
      <protection hidden="1"/>
    </xf>
    <xf numFmtId="0" fontId="87" fillId="4" borderId="19" xfId="0" applyFont="1" applyFill="1" applyBorder="1" applyAlignment="1" applyProtection="1">
      <alignment horizontal="center" vertical="center" wrapText="1"/>
      <protection hidden="1"/>
    </xf>
    <xf numFmtId="0" fontId="21" fillId="4" borderId="17" xfId="0" applyFont="1" applyFill="1" applyBorder="1" applyAlignment="1" applyProtection="1">
      <alignment horizontal="left" vertical="center"/>
      <protection hidden="1"/>
    </xf>
    <xf numFmtId="0" fontId="30" fillId="6" borderId="11" xfId="0" applyFont="1" applyFill="1" applyBorder="1" applyAlignment="1" applyProtection="1">
      <alignment horizontal="left" vertical="center"/>
      <protection hidden="1"/>
    </xf>
    <xf numFmtId="0" fontId="30" fillId="6" borderId="5" xfId="0" applyFont="1" applyFill="1" applyBorder="1" applyAlignment="1" applyProtection="1">
      <alignment horizontal="left" vertical="center"/>
      <protection hidden="1"/>
    </xf>
    <xf numFmtId="0" fontId="30" fillId="6" borderId="12" xfId="0" applyFont="1" applyFill="1" applyBorder="1" applyAlignment="1" applyProtection="1">
      <alignment horizontal="left" vertical="center"/>
      <protection hidden="1"/>
    </xf>
    <xf numFmtId="0" fontId="89" fillId="4" borderId="18" xfId="0" applyFont="1" applyFill="1" applyBorder="1" applyAlignment="1" applyProtection="1">
      <alignment horizontal="left" vertical="center"/>
      <protection hidden="1"/>
    </xf>
    <xf numFmtId="0" fontId="89" fillId="4" borderId="18" xfId="0" applyFont="1" applyFill="1" applyBorder="1" applyAlignment="1" applyProtection="1">
      <alignment horizontal="left" vertical="center" wrapText="1"/>
      <protection hidden="1"/>
    </xf>
    <xf numFmtId="0" fontId="89" fillId="4" borderId="19" xfId="0" applyFont="1" applyFill="1" applyBorder="1" applyAlignment="1" applyProtection="1">
      <alignment horizontal="left" vertical="center"/>
      <protection hidden="1"/>
    </xf>
    <xf numFmtId="0" fontId="32" fillId="0" borderId="4"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87" fillId="8" borderId="17" xfId="0" applyFont="1" applyFill="1" applyBorder="1" applyAlignment="1" applyProtection="1">
      <alignment horizontal="center" vertical="center" wrapText="1"/>
      <protection hidden="1"/>
    </xf>
    <xf numFmtId="0" fontId="87" fillId="8" borderId="18" xfId="0" applyFont="1" applyFill="1" applyBorder="1" applyAlignment="1" applyProtection="1">
      <alignment horizontal="center" vertical="center" wrapText="1"/>
      <protection hidden="1"/>
    </xf>
    <xf numFmtId="0" fontId="87" fillId="8" borderId="19" xfId="0" applyFont="1" applyFill="1" applyBorder="1" applyAlignment="1" applyProtection="1">
      <alignment horizontal="center" vertical="center" wrapText="1"/>
      <protection hidden="1"/>
    </xf>
    <xf numFmtId="0" fontId="87" fillId="4" borderId="17" xfId="0" applyFont="1" applyFill="1" applyBorder="1" applyAlignment="1" applyProtection="1">
      <alignment horizontal="center" vertical="center"/>
      <protection hidden="1"/>
    </xf>
    <xf numFmtId="0" fontId="87" fillId="4" borderId="18" xfId="0" applyFont="1" applyFill="1" applyBorder="1" applyAlignment="1" applyProtection="1">
      <alignment horizontal="center" vertical="center"/>
      <protection hidden="1"/>
    </xf>
    <xf numFmtId="0" fontId="87" fillId="4" borderId="19" xfId="0" applyFont="1" applyFill="1" applyBorder="1" applyAlignment="1" applyProtection="1">
      <alignment horizontal="center" vertical="center"/>
      <protection hidden="1"/>
    </xf>
    <xf numFmtId="0" fontId="88" fillId="4" borderId="17" xfId="0" applyFont="1" applyFill="1" applyBorder="1" applyAlignment="1" applyProtection="1">
      <alignment horizontal="center" vertical="center" wrapText="1"/>
      <protection hidden="1"/>
    </xf>
    <xf numFmtId="0" fontId="88" fillId="4" borderId="18" xfId="0" applyFont="1" applyFill="1" applyBorder="1" applyAlignment="1" applyProtection="1">
      <alignment horizontal="center" vertical="center" wrapText="1"/>
      <protection hidden="1"/>
    </xf>
    <xf numFmtId="0" fontId="88" fillId="4" borderId="19" xfId="0" applyFont="1" applyFill="1" applyBorder="1" applyAlignment="1" applyProtection="1">
      <alignment horizontal="center" vertical="center" wrapText="1"/>
      <protection hidden="1"/>
    </xf>
    <xf numFmtId="0" fontId="89" fillId="4" borderId="17" xfId="0" applyFont="1" applyFill="1" applyBorder="1" applyAlignment="1" applyProtection="1">
      <alignment horizontal="left" vertical="center"/>
      <protection hidden="1"/>
    </xf>
    <xf numFmtId="0" fontId="89" fillId="4" borderId="19" xfId="0" applyFont="1" applyFill="1" applyBorder="1" applyAlignment="1" applyProtection="1">
      <alignment horizontal="left" vertical="center" wrapText="1"/>
      <protection hidden="1"/>
    </xf>
    <xf numFmtId="0" fontId="21" fillId="4" borderId="17" xfId="0" applyFont="1" applyFill="1" applyBorder="1" applyAlignment="1" applyProtection="1">
      <alignment horizontal="left" vertical="center" wrapText="1"/>
      <protection hidden="1"/>
    </xf>
    <xf numFmtId="0" fontId="88" fillId="4" borderId="1" xfId="0" applyFont="1" applyFill="1" applyBorder="1" applyAlignment="1" applyProtection="1">
      <alignment horizontal="center" vertical="center" wrapText="1"/>
      <protection hidden="1"/>
    </xf>
    <xf numFmtId="0" fontId="89" fillId="4" borderId="1" xfId="0" applyFont="1" applyFill="1" applyBorder="1" applyAlignment="1" applyProtection="1">
      <alignment horizontal="left" vertical="center" wrapText="1"/>
      <protection hidden="1"/>
    </xf>
    <xf numFmtId="0" fontId="89" fillId="4" borderId="17" xfId="0" applyFont="1" applyFill="1" applyBorder="1" applyAlignment="1" applyProtection="1">
      <alignment horizontal="left" vertical="center" wrapText="1"/>
      <protection hidden="1"/>
    </xf>
    <xf numFmtId="0" fontId="88" fillId="4" borderId="19" xfId="0" applyFont="1" applyFill="1" applyBorder="1" applyAlignment="1" applyProtection="1">
      <alignment horizontal="center" wrapText="1"/>
      <protection hidden="1"/>
    </xf>
    <xf numFmtId="0" fontId="88" fillId="4" borderId="17" xfId="0" applyFont="1" applyFill="1" applyBorder="1" applyAlignment="1" applyProtection="1">
      <alignment horizontal="center" wrapText="1"/>
      <protection hidden="1"/>
    </xf>
    <xf numFmtId="0" fontId="93" fillId="8" borderId="17" xfId="0" applyFont="1" applyFill="1" applyBorder="1" applyAlignment="1" applyProtection="1">
      <alignment horizontal="center" vertical="center" wrapText="1"/>
      <protection hidden="1"/>
    </xf>
    <xf numFmtId="0" fontId="93" fillId="8" borderId="18" xfId="0" applyFont="1" applyFill="1" applyBorder="1" applyAlignment="1" applyProtection="1">
      <alignment horizontal="center" vertical="center" wrapText="1"/>
      <protection hidden="1"/>
    </xf>
    <xf numFmtId="0" fontId="93" fillId="8" borderId="19" xfId="0" applyFont="1" applyFill="1" applyBorder="1" applyAlignment="1" applyProtection="1">
      <alignment horizontal="center" vertical="center" wrapText="1"/>
      <protection hidden="1"/>
    </xf>
    <xf numFmtId="0" fontId="3" fillId="10" borderId="14" xfId="0" applyFont="1" applyFill="1" applyBorder="1" applyAlignment="1" applyProtection="1">
      <alignment horizontal="center" vertical="center"/>
      <protection hidden="1"/>
    </xf>
    <xf numFmtId="0" fontId="87" fillId="8" borderId="4" xfId="0" applyFont="1" applyFill="1" applyBorder="1" applyAlignment="1" applyProtection="1">
      <alignment horizontal="center" vertical="center" wrapText="1"/>
      <protection hidden="1"/>
    </xf>
    <xf numFmtId="0" fontId="87" fillId="8" borderId="20" xfId="0" applyFont="1" applyFill="1" applyBorder="1" applyAlignment="1" applyProtection="1">
      <alignment horizontal="center" vertical="center"/>
      <protection hidden="1"/>
    </xf>
    <xf numFmtId="0" fontId="87" fillId="8" borderId="6" xfId="0" applyFont="1" applyFill="1" applyBorder="1" applyAlignment="1" applyProtection="1">
      <alignment horizontal="center" vertical="center"/>
      <protection hidden="1"/>
    </xf>
    <xf numFmtId="0" fontId="87" fillId="8" borderId="4" xfId="0" applyFont="1" applyFill="1" applyBorder="1" applyAlignment="1" applyProtection="1">
      <alignment horizontal="center" vertical="center"/>
      <protection hidden="1"/>
    </xf>
    <xf numFmtId="0" fontId="87" fillId="0" borderId="4" xfId="0" applyFont="1" applyBorder="1" applyAlignment="1" applyProtection="1">
      <alignment horizontal="center" vertical="center" wrapText="1"/>
      <protection hidden="1"/>
    </xf>
    <xf numFmtId="0" fontId="87" fillId="0" borderId="20" xfId="0" applyFont="1" applyBorder="1" applyAlignment="1" applyProtection="1">
      <alignment horizontal="center" vertical="center" wrapText="1"/>
      <protection hidden="1"/>
    </xf>
    <xf numFmtId="0" fontId="87" fillId="0" borderId="6" xfId="0" applyFont="1" applyBorder="1" applyAlignment="1" applyProtection="1">
      <alignment horizontal="center" vertical="center" wrapText="1"/>
      <protection hidden="1"/>
    </xf>
    <xf numFmtId="0" fontId="89" fillId="0" borderId="4" xfId="0" applyFont="1" applyBorder="1" applyAlignment="1" applyProtection="1">
      <alignment horizontal="left" vertical="center" wrapText="1"/>
      <protection hidden="1"/>
    </xf>
    <xf numFmtId="0" fontId="89" fillId="0" borderId="20" xfId="0" applyFont="1" applyBorder="1" applyAlignment="1" applyProtection="1">
      <alignment horizontal="left" vertical="center" wrapText="1"/>
      <protection hidden="1"/>
    </xf>
    <xf numFmtId="0" fontId="89" fillId="0" borderId="6" xfId="0" applyFont="1" applyBorder="1" applyAlignment="1" applyProtection="1">
      <alignment horizontal="left" vertical="center" wrapText="1"/>
      <protection hidden="1"/>
    </xf>
    <xf numFmtId="0" fontId="0" fillId="0" borderId="0" xfId="0" applyBorder="1" applyAlignment="1" applyProtection="1">
      <alignment horizontal="center" vertical="center"/>
      <protection hidden="1"/>
    </xf>
    <xf numFmtId="167" fontId="6" fillId="0" borderId="0" xfId="0" applyNumberFormat="1" applyFont="1" applyBorder="1" applyAlignment="1" applyProtection="1">
      <alignment horizontal="center" vertical="center"/>
      <protection hidden="1"/>
    </xf>
    <xf numFmtId="2" fontId="32" fillId="4" borderId="13" xfId="0" applyNumberFormat="1" applyFont="1" applyFill="1" applyBorder="1" applyAlignment="1" applyProtection="1">
      <alignment horizontal="center" vertical="center"/>
      <protection hidden="1"/>
    </xf>
    <xf numFmtId="2" fontId="32" fillId="4" borderId="9" xfId="0" applyNumberFormat="1" applyFont="1" applyFill="1" applyBorder="1" applyAlignment="1" applyProtection="1">
      <alignment horizontal="center" vertical="center"/>
      <protection hidden="1"/>
    </xf>
    <xf numFmtId="2" fontId="32" fillId="4" borderId="10" xfId="0" applyNumberFormat="1" applyFont="1" applyFill="1" applyBorder="1" applyAlignment="1" applyProtection="1">
      <alignment horizontal="center" vertical="center"/>
      <protection hidden="1"/>
    </xf>
    <xf numFmtId="2" fontId="32" fillId="4" borderId="4" xfId="0" applyNumberFormat="1" applyFont="1" applyFill="1" applyBorder="1" applyAlignment="1" applyProtection="1">
      <alignment horizontal="center" vertical="center"/>
      <protection hidden="1"/>
    </xf>
    <xf numFmtId="2" fontId="32" fillId="4" borderId="20" xfId="0" applyNumberFormat="1" applyFont="1" applyFill="1" applyBorder="1" applyAlignment="1" applyProtection="1">
      <alignment horizontal="center" vertical="center"/>
      <protection hidden="1"/>
    </xf>
    <xf numFmtId="2" fontId="32" fillId="4" borderId="6" xfId="0" applyNumberFormat="1" applyFont="1" applyFill="1" applyBorder="1" applyAlignment="1" applyProtection="1">
      <alignment horizontal="center" vertical="center"/>
      <protection hidden="1"/>
    </xf>
    <xf numFmtId="0" fontId="3" fillId="9" borderId="11" xfId="0" applyFont="1" applyFill="1" applyBorder="1" applyAlignment="1" applyProtection="1">
      <alignment horizontal="center" vertical="center"/>
      <protection hidden="1"/>
    </xf>
    <xf numFmtId="0" fontId="3" fillId="9" borderId="5" xfId="0" applyFont="1" applyFill="1" applyBorder="1" applyAlignment="1" applyProtection="1">
      <alignment horizontal="center" vertical="center"/>
      <protection hidden="1"/>
    </xf>
    <xf numFmtId="0" fontId="0" fillId="0" borderId="101" xfId="0" applyFill="1" applyBorder="1" applyAlignment="1" applyProtection="1">
      <alignment horizontal="center"/>
      <protection locked="0"/>
    </xf>
    <xf numFmtId="0" fontId="0" fillId="0" borderId="102" xfId="0" applyFill="1" applyBorder="1" applyAlignment="1" applyProtection="1">
      <alignment horizontal="center"/>
      <protection locked="0"/>
    </xf>
    <xf numFmtId="0" fontId="0" fillId="0" borderId="103" xfId="0" applyFill="1" applyBorder="1" applyAlignment="1" applyProtection="1">
      <alignment horizontal="center"/>
      <protection locked="0"/>
    </xf>
    <xf numFmtId="0" fontId="3" fillId="0" borderId="8"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4" borderId="12" xfId="0" applyFont="1" applyFill="1" applyBorder="1" applyAlignment="1" applyProtection="1">
      <alignment horizontal="center" vertical="center" wrapText="1"/>
      <protection hidden="1"/>
    </xf>
    <xf numFmtId="2" fontId="45" fillId="4" borderId="4" xfId="0" applyNumberFormat="1" applyFont="1" applyFill="1" applyBorder="1" applyAlignment="1" applyProtection="1">
      <alignment horizontal="center" vertical="center" wrapText="1"/>
      <protection hidden="1"/>
    </xf>
    <xf numFmtId="2" fontId="45" fillId="4" borderId="6" xfId="0" applyNumberFormat="1" applyFont="1" applyFill="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30" fillId="10" borderId="13" xfId="0" applyFont="1" applyFill="1" applyBorder="1" applyAlignment="1" applyProtection="1">
      <alignment horizontal="center" vertical="center"/>
      <protection hidden="1"/>
    </xf>
    <xf numFmtId="0" fontId="30" fillId="10" borderId="7" xfId="0" applyFont="1" applyFill="1" applyBorder="1" applyAlignment="1" applyProtection="1">
      <alignment horizontal="center" vertical="center"/>
      <protection hidden="1"/>
    </xf>
    <xf numFmtId="0" fontId="30" fillId="10" borderId="14" xfId="0" applyFont="1" applyFill="1" applyBorder="1" applyAlignment="1" applyProtection="1">
      <alignment horizontal="center" vertical="center"/>
      <protection hidden="1"/>
    </xf>
    <xf numFmtId="0" fontId="30" fillId="10" borderId="10" xfId="0" applyFont="1" applyFill="1" applyBorder="1" applyAlignment="1" applyProtection="1">
      <alignment horizontal="center" vertical="center"/>
      <protection hidden="1"/>
    </xf>
    <xf numFmtId="0" fontId="30" fillId="10" borderId="2" xfId="0" applyFont="1" applyFill="1" applyBorder="1" applyAlignment="1" applyProtection="1">
      <alignment horizontal="center" vertical="center"/>
      <protection hidden="1"/>
    </xf>
    <xf numFmtId="0" fontId="30" fillId="10" borderId="3" xfId="0" applyFont="1" applyFill="1" applyBorder="1" applyAlignment="1" applyProtection="1">
      <alignment horizontal="center" vertical="center"/>
      <protection hidden="1"/>
    </xf>
    <xf numFmtId="0" fontId="45" fillId="4" borderId="11" xfId="0" applyFont="1" applyFill="1" applyBorder="1" applyAlignment="1" applyProtection="1">
      <alignment horizontal="center" vertical="center"/>
      <protection hidden="1"/>
    </xf>
    <xf numFmtId="0" fontId="45" fillId="4" borderId="5" xfId="0" applyFont="1" applyFill="1" applyBorder="1" applyAlignment="1" applyProtection="1">
      <alignment horizontal="center" vertical="center"/>
      <protection hidden="1"/>
    </xf>
    <xf numFmtId="0" fontId="45" fillId="4" borderId="12" xfId="0" applyFont="1" applyFill="1" applyBorder="1" applyAlignment="1" applyProtection="1">
      <alignment horizontal="center" vertical="center"/>
      <protection hidden="1"/>
    </xf>
    <xf numFmtId="0" fontId="45" fillId="13" borderId="11" xfId="0" applyFont="1" applyFill="1" applyBorder="1" applyAlignment="1" applyProtection="1">
      <alignment horizontal="center" vertical="center" wrapText="1"/>
      <protection hidden="1"/>
    </xf>
    <xf numFmtId="0" fontId="45" fillId="13" borderId="12" xfId="0" applyFont="1" applyFill="1" applyBorder="1" applyAlignment="1" applyProtection="1">
      <alignment horizontal="center" vertical="center" wrapText="1"/>
      <protection hidden="1"/>
    </xf>
    <xf numFmtId="0" fontId="45" fillId="4" borderId="2" xfId="0" applyFont="1" applyFill="1" applyBorder="1" applyAlignment="1" applyProtection="1">
      <alignment horizontal="center" vertical="center"/>
      <protection hidden="1"/>
    </xf>
    <xf numFmtId="0" fontId="45" fillId="4" borderId="3" xfId="0" applyFont="1" applyFill="1" applyBorder="1" applyAlignment="1" applyProtection="1">
      <alignment horizontal="center" vertical="center"/>
      <protection hidden="1"/>
    </xf>
    <xf numFmtId="0" fontId="45" fillId="4" borderId="11" xfId="0" applyFont="1" applyFill="1" applyBorder="1" applyAlignment="1" applyProtection="1">
      <alignment horizontal="center"/>
      <protection hidden="1"/>
    </xf>
    <xf numFmtId="0" fontId="45" fillId="4" borderId="5" xfId="0" applyFont="1" applyFill="1" applyBorder="1" applyAlignment="1" applyProtection="1">
      <alignment horizontal="center"/>
      <protection hidden="1"/>
    </xf>
    <xf numFmtId="0" fontId="45" fillId="4" borderId="12" xfId="0" applyFont="1" applyFill="1" applyBorder="1" applyAlignment="1" applyProtection="1">
      <alignment horizontal="center"/>
      <protection hidden="1"/>
    </xf>
    <xf numFmtId="0" fontId="35" fillId="4" borderId="17" xfId="0" applyFont="1" applyFill="1" applyBorder="1" applyAlignment="1" applyProtection="1">
      <alignment horizontal="center" vertical="center"/>
      <protection hidden="1"/>
    </xf>
    <xf numFmtId="0" fontId="35" fillId="4" borderId="19" xfId="0" applyFont="1" applyFill="1" applyBorder="1" applyAlignment="1" applyProtection="1">
      <alignment horizontal="center" vertical="center"/>
      <protection hidden="1"/>
    </xf>
    <xf numFmtId="0" fontId="45" fillId="4" borderId="4" xfId="0" applyFont="1" applyFill="1" applyBorder="1" applyAlignment="1" applyProtection="1">
      <alignment horizontal="center" vertical="center" wrapText="1"/>
      <protection hidden="1"/>
    </xf>
    <xf numFmtId="0" fontId="45" fillId="4" borderId="6" xfId="0" applyFont="1" applyFill="1" applyBorder="1" applyAlignment="1" applyProtection="1">
      <alignment horizontal="center" vertical="center" wrapText="1"/>
      <protection hidden="1"/>
    </xf>
    <xf numFmtId="0" fontId="35" fillId="8" borderId="11" xfId="0" applyFont="1" applyFill="1" applyBorder="1" applyAlignment="1" applyProtection="1">
      <alignment horizontal="right" vertical="center"/>
      <protection hidden="1"/>
    </xf>
    <xf numFmtId="0" fontId="35" fillId="8" borderId="5" xfId="0" applyFont="1" applyFill="1" applyBorder="1" applyAlignment="1" applyProtection="1">
      <alignment horizontal="right" vertical="center"/>
      <protection hidden="1"/>
    </xf>
    <xf numFmtId="0" fontId="35" fillId="8" borderId="12" xfId="0" applyFont="1" applyFill="1" applyBorder="1" applyAlignment="1" applyProtection="1">
      <alignment horizontal="right" vertical="center"/>
      <protection hidden="1"/>
    </xf>
    <xf numFmtId="2" fontId="3" fillId="4" borderId="17" xfId="0" applyNumberFormat="1" applyFont="1" applyFill="1" applyBorder="1" applyAlignment="1" applyProtection="1">
      <alignment horizontal="center" vertical="center"/>
      <protection hidden="1"/>
    </xf>
    <xf numFmtId="2" fontId="3" fillId="4" borderId="18" xfId="0" applyNumberFormat="1" applyFont="1" applyFill="1" applyBorder="1" applyAlignment="1" applyProtection="1">
      <alignment horizontal="center" vertical="center"/>
      <protection hidden="1"/>
    </xf>
    <xf numFmtId="2" fontId="3" fillId="4" borderId="19" xfId="0" applyNumberFormat="1" applyFont="1" applyFill="1" applyBorder="1" applyAlignment="1" applyProtection="1">
      <alignment horizontal="center" vertical="center"/>
      <protection hidden="1"/>
    </xf>
    <xf numFmtId="2" fontId="36" fillId="4" borderId="17" xfId="0" applyNumberFormat="1" applyFont="1" applyFill="1" applyBorder="1" applyAlignment="1" applyProtection="1">
      <alignment horizontal="center" vertical="center"/>
      <protection hidden="1"/>
    </xf>
    <xf numFmtId="2" fontId="36" fillId="4" borderId="18" xfId="0" applyNumberFormat="1" applyFont="1" applyFill="1" applyBorder="1" applyAlignment="1" applyProtection="1">
      <alignment horizontal="center" vertical="center"/>
      <protection hidden="1"/>
    </xf>
    <xf numFmtId="2" fontId="36" fillId="4" borderId="19" xfId="0" applyNumberFormat="1" applyFont="1" applyFill="1" applyBorder="1" applyAlignment="1" applyProtection="1">
      <alignment horizontal="center" vertical="center"/>
      <protection hidden="1"/>
    </xf>
    <xf numFmtId="0" fontId="32" fillId="5" borderId="17" xfId="0" applyFont="1" applyFill="1" applyBorder="1" applyAlignment="1" applyProtection="1">
      <alignment horizontal="right" vertical="center"/>
      <protection locked="0"/>
    </xf>
    <xf numFmtId="0" fontId="32" fillId="5" borderId="18" xfId="0" applyFont="1" applyFill="1" applyBorder="1" applyAlignment="1" applyProtection="1">
      <alignment horizontal="right" vertical="center"/>
      <protection locked="0"/>
    </xf>
    <xf numFmtId="0" fontId="32" fillId="5" borderId="19" xfId="0" applyFont="1" applyFill="1" applyBorder="1" applyAlignment="1" applyProtection="1">
      <alignment horizontal="right" vertical="center"/>
      <protection locked="0"/>
    </xf>
    <xf numFmtId="0" fontId="3" fillId="9" borderId="12" xfId="0" applyFont="1" applyFill="1" applyBorder="1" applyAlignment="1" applyProtection="1">
      <alignment horizontal="center" vertical="center"/>
      <protection hidden="1"/>
    </xf>
    <xf numFmtId="0" fontId="45" fillId="8" borderId="11" xfId="0" applyFont="1" applyFill="1" applyBorder="1" applyAlignment="1" applyProtection="1">
      <alignment horizontal="center" vertical="center"/>
      <protection hidden="1"/>
    </xf>
    <xf numFmtId="0" fontId="45" fillId="8" borderId="5" xfId="0" applyFont="1" applyFill="1" applyBorder="1" applyAlignment="1" applyProtection="1">
      <alignment horizontal="center" vertical="center"/>
      <protection hidden="1"/>
    </xf>
    <xf numFmtId="2" fontId="3" fillId="4" borderId="17" xfId="0" applyNumberFormat="1" applyFont="1" applyFill="1" applyBorder="1" applyAlignment="1" applyProtection="1">
      <alignment horizontal="right" vertical="center"/>
      <protection hidden="1"/>
    </xf>
    <xf numFmtId="2" fontId="3" fillId="4" borderId="18" xfId="0" applyNumberFormat="1" applyFont="1" applyFill="1" applyBorder="1" applyAlignment="1" applyProtection="1">
      <alignment horizontal="right" vertical="center"/>
      <protection hidden="1"/>
    </xf>
    <xf numFmtId="2" fontId="3" fillId="4" borderId="19" xfId="0" applyNumberFormat="1" applyFont="1" applyFill="1" applyBorder="1" applyAlignment="1" applyProtection="1">
      <alignment horizontal="right" vertical="center"/>
      <protection hidden="1"/>
    </xf>
    <xf numFmtId="0" fontId="7" fillId="10" borderId="13"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7" fillId="10" borderId="10" xfId="0" applyFont="1" applyFill="1" applyBorder="1" applyAlignment="1" applyProtection="1">
      <alignment horizontal="center" vertical="center"/>
      <protection hidden="1"/>
    </xf>
    <xf numFmtId="0" fontId="7" fillId="10" borderId="2" xfId="0" applyFont="1" applyFill="1" applyBorder="1" applyAlignment="1" applyProtection="1">
      <alignment horizontal="center" vertical="center"/>
      <protection hidden="1"/>
    </xf>
    <xf numFmtId="0" fontId="94" fillId="8" borderId="17" xfId="0" applyFont="1" applyFill="1" applyBorder="1" applyAlignment="1" applyProtection="1">
      <alignment horizontal="center" vertical="center" wrapText="1"/>
      <protection hidden="1"/>
    </xf>
    <xf numFmtId="0" fontId="94" fillId="8" borderId="18" xfId="0" applyFont="1" applyFill="1" applyBorder="1" applyAlignment="1" applyProtection="1">
      <alignment horizontal="center" vertical="center" wrapText="1"/>
      <protection hidden="1"/>
    </xf>
    <xf numFmtId="0" fontId="94" fillId="8" borderId="19" xfId="0" applyFont="1" applyFill="1" applyBorder="1" applyAlignment="1" applyProtection="1">
      <alignment horizontal="center" vertical="center" wrapText="1"/>
      <protection hidden="1"/>
    </xf>
    <xf numFmtId="2" fontId="32" fillId="4" borderId="17" xfId="0" applyNumberFormat="1" applyFont="1" applyFill="1" applyBorder="1" applyAlignment="1" applyProtection="1">
      <alignment horizontal="center" vertical="center" wrapText="1"/>
      <protection hidden="1"/>
    </xf>
    <xf numFmtId="2" fontId="32" fillId="4" borderId="18" xfId="0" applyNumberFormat="1" applyFont="1" applyFill="1" applyBorder="1" applyAlignment="1" applyProtection="1">
      <alignment horizontal="center" vertical="center" wrapText="1"/>
      <protection hidden="1"/>
    </xf>
    <xf numFmtId="2" fontId="32" fillId="4" borderId="19" xfId="0" applyNumberFormat="1" applyFont="1" applyFill="1" applyBorder="1" applyAlignment="1" applyProtection="1">
      <alignment horizontal="center" vertical="center" wrapText="1"/>
      <protection hidden="1"/>
    </xf>
    <xf numFmtId="0" fontId="35" fillId="0" borderId="13" xfId="0" applyFont="1" applyFill="1" applyBorder="1" applyAlignment="1" applyProtection="1">
      <alignment horizontal="center" vertical="center"/>
      <protection hidden="1"/>
    </xf>
    <xf numFmtId="0" fontId="35" fillId="0" borderId="7" xfId="0" applyFont="1" applyFill="1" applyBorder="1" applyAlignment="1" applyProtection="1">
      <alignment horizontal="center" vertical="center"/>
      <protection hidden="1"/>
    </xf>
    <xf numFmtId="0" fontId="35" fillId="0" borderId="14" xfId="0" applyFont="1" applyFill="1" applyBorder="1" applyAlignment="1" applyProtection="1">
      <alignment horizontal="center" vertical="center"/>
      <protection hidden="1"/>
    </xf>
    <xf numFmtId="0" fontId="88" fillId="4" borderId="18" xfId="0" applyFont="1" applyFill="1" applyBorder="1" applyAlignment="1" applyProtection="1">
      <alignment horizontal="center" wrapText="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165" fontId="0" fillId="0" borderId="0" xfId="0" applyNumberFormat="1" applyAlignment="1" applyProtection="1">
      <alignment horizontal="center" vertical="center"/>
      <protection hidden="1"/>
    </xf>
    <xf numFmtId="2" fontId="45" fillId="4" borderId="4" xfId="0" applyNumberFormat="1" applyFont="1" applyFill="1" applyBorder="1" applyAlignment="1" applyProtection="1">
      <alignment horizontal="center" vertical="center"/>
      <protection hidden="1"/>
    </xf>
    <xf numFmtId="2" fontId="45" fillId="4" borderId="20" xfId="0" applyNumberFormat="1" applyFont="1" applyFill="1" applyBorder="1" applyAlignment="1" applyProtection="1">
      <alignment horizontal="center" vertical="center"/>
      <protection hidden="1"/>
    </xf>
    <xf numFmtId="2" fontId="45" fillId="4" borderId="6" xfId="0" applyNumberFormat="1" applyFont="1" applyFill="1" applyBorder="1" applyAlignment="1" applyProtection="1">
      <alignment horizontal="center" vertical="center"/>
      <protection hidden="1"/>
    </xf>
    <xf numFmtId="0" fontId="38" fillId="0" borderId="13" xfId="0" applyFont="1" applyFill="1" applyBorder="1" applyAlignment="1" applyProtection="1">
      <alignment horizontal="center" vertical="center"/>
      <protection hidden="1"/>
    </xf>
    <xf numFmtId="0" fontId="38" fillId="0" borderId="7" xfId="0" applyFont="1" applyFill="1" applyBorder="1" applyAlignment="1" applyProtection="1">
      <alignment horizontal="center" vertical="center"/>
      <protection hidden="1"/>
    </xf>
    <xf numFmtId="0" fontId="38" fillId="0" borderId="14" xfId="0" applyFont="1" applyFill="1" applyBorder="1" applyAlignment="1" applyProtection="1">
      <alignment horizontal="center" vertical="center"/>
      <protection hidden="1"/>
    </xf>
    <xf numFmtId="0" fontId="38" fillId="8" borderId="11" xfId="0" applyFont="1" applyFill="1" applyBorder="1" applyAlignment="1" applyProtection="1">
      <alignment horizontal="center" vertical="center"/>
      <protection hidden="1"/>
    </xf>
    <xf numFmtId="0" fontId="38" fillId="8" borderId="5" xfId="0" applyFont="1" applyFill="1" applyBorder="1" applyAlignment="1" applyProtection="1">
      <alignment horizontal="center" vertical="center"/>
      <protection hidden="1"/>
    </xf>
    <xf numFmtId="0" fontId="38" fillId="8" borderId="12" xfId="0" applyFont="1" applyFill="1" applyBorder="1" applyAlignment="1" applyProtection="1">
      <alignment horizontal="center" vertical="center"/>
      <protection hidden="1"/>
    </xf>
    <xf numFmtId="0" fontId="32" fillId="5" borderId="4" xfId="0" applyFont="1" applyFill="1" applyBorder="1" applyAlignment="1" applyProtection="1">
      <alignment horizontal="center" vertical="center"/>
      <protection locked="0"/>
    </xf>
    <xf numFmtId="0" fontId="32" fillId="5" borderId="20" xfId="0" applyFont="1" applyFill="1" applyBorder="1" applyAlignment="1" applyProtection="1">
      <alignment horizontal="center" vertical="center"/>
      <protection locked="0"/>
    </xf>
    <xf numFmtId="0" fontId="32" fillId="5" borderId="6" xfId="0" applyFont="1" applyFill="1" applyBorder="1" applyAlignment="1" applyProtection="1">
      <alignment horizontal="center" vertical="center"/>
      <protection locked="0"/>
    </xf>
    <xf numFmtId="0" fontId="34" fillId="8" borderId="11" xfId="0" applyFont="1" applyFill="1" applyBorder="1" applyAlignment="1" applyProtection="1">
      <alignment horizontal="right" vertical="center"/>
      <protection hidden="1"/>
    </xf>
    <xf numFmtId="0" fontId="34" fillId="8" borderId="5" xfId="0" applyFont="1" applyFill="1" applyBorder="1" applyAlignment="1" applyProtection="1">
      <alignment horizontal="right" vertical="center"/>
      <protection hidden="1"/>
    </xf>
    <xf numFmtId="0" fontId="34" fillId="8" borderId="12" xfId="0" applyFont="1" applyFill="1" applyBorder="1" applyAlignment="1" applyProtection="1">
      <alignment horizontal="right" vertical="center"/>
      <protection hidden="1"/>
    </xf>
    <xf numFmtId="0" fontId="44" fillId="10" borderId="13" xfId="0" applyFont="1" applyFill="1" applyBorder="1" applyAlignment="1" applyProtection="1">
      <alignment horizontal="center" vertical="center"/>
      <protection hidden="1"/>
    </xf>
    <xf numFmtId="0" fontId="44" fillId="10" borderId="7" xfId="0" applyFont="1" applyFill="1" applyBorder="1" applyAlignment="1" applyProtection="1">
      <alignment horizontal="center" vertical="center"/>
      <protection hidden="1"/>
    </xf>
    <xf numFmtId="0" fontId="44" fillId="10" borderId="14" xfId="0" applyFont="1" applyFill="1" applyBorder="1" applyAlignment="1" applyProtection="1">
      <alignment horizontal="center" vertical="center"/>
      <protection hidden="1"/>
    </xf>
    <xf numFmtId="0" fontId="62" fillId="8" borderId="1" xfId="0" applyFont="1" applyFill="1" applyBorder="1" applyAlignment="1" applyProtection="1">
      <alignment horizontal="center" vertical="center"/>
      <protection hidden="1"/>
    </xf>
    <xf numFmtId="0" fontId="64" fillId="8" borderId="4" xfId="0" applyFont="1" applyFill="1" applyBorder="1" applyAlignment="1" applyProtection="1">
      <alignment horizontal="center" vertical="center"/>
      <protection hidden="1"/>
    </xf>
    <xf numFmtId="0" fontId="64" fillId="8" borderId="20" xfId="0" applyFont="1" applyFill="1" applyBorder="1" applyAlignment="1" applyProtection="1">
      <alignment horizontal="center" vertical="center"/>
      <protection hidden="1"/>
    </xf>
    <xf numFmtId="0" fontId="64" fillId="8" borderId="6" xfId="0" applyFont="1" applyFill="1" applyBorder="1" applyAlignment="1" applyProtection="1">
      <alignment horizontal="center" vertical="center"/>
      <protection hidden="1"/>
    </xf>
    <xf numFmtId="0" fontId="30" fillId="6" borderId="11" xfId="0" applyFont="1" applyFill="1" applyBorder="1" applyAlignment="1" applyProtection="1">
      <alignment horizontal="left" vertical="top"/>
      <protection hidden="1"/>
    </xf>
    <xf numFmtId="0" fontId="30" fillId="6" borderId="5" xfId="0" applyFont="1" applyFill="1" applyBorder="1" applyAlignment="1" applyProtection="1">
      <alignment horizontal="left" vertical="top"/>
      <protection hidden="1"/>
    </xf>
    <xf numFmtId="0" fontId="51" fillId="8" borderId="4" xfId="0" applyFont="1" applyFill="1" applyBorder="1" applyAlignment="1" applyProtection="1">
      <alignment horizontal="center" vertical="center" wrapText="1"/>
      <protection hidden="1"/>
    </xf>
    <xf numFmtId="0" fontId="51" fillId="8" borderId="20" xfId="0" applyFont="1" applyFill="1" applyBorder="1" applyAlignment="1" applyProtection="1">
      <alignment horizontal="center" vertical="center"/>
      <protection hidden="1"/>
    </xf>
    <xf numFmtId="0" fontId="51" fillId="8" borderId="6" xfId="0" applyFont="1" applyFill="1" applyBorder="1" applyAlignment="1" applyProtection="1">
      <alignment horizontal="center" vertical="center"/>
      <protection hidden="1"/>
    </xf>
    <xf numFmtId="0" fontId="64" fillId="0" borderId="4" xfId="0" applyFont="1" applyBorder="1" applyAlignment="1" applyProtection="1">
      <alignment horizontal="center" vertical="center" wrapText="1"/>
      <protection hidden="1"/>
    </xf>
    <xf numFmtId="0" fontId="64" fillId="0" borderId="20" xfId="0" applyFont="1" applyBorder="1" applyAlignment="1" applyProtection="1">
      <alignment horizontal="center" vertical="center" wrapText="1"/>
      <protection hidden="1"/>
    </xf>
    <xf numFmtId="0" fontId="64" fillId="0" borderId="6" xfId="0" applyFont="1" applyBorder="1" applyAlignment="1" applyProtection="1">
      <alignment horizontal="center" vertical="center" wrapText="1"/>
      <protection hidden="1"/>
    </xf>
    <xf numFmtId="0" fontId="38" fillId="8" borderId="1" xfId="0" applyFont="1" applyFill="1" applyBorder="1" applyAlignment="1" applyProtection="1">
      <alignment horizontal="center" vertical="center"/>
      <protection hidden="1"/>
    </xf>
    <xf numFmtId="164" fontId="0" fillId="0" borderId="0" xfId="0" applyNumberFormat="1" applyAlignment="1" applyProtection="1">
      <alignment horizontal="center" vertical="center"/>
      <protection hidden="1"/>
    </xf>
    <xf numFmtId="0" fontId="81" fillId="8" borderId="11" xfId="0" applyFont="1" applyFill="1" applyBorder="1" applyAlignment="1" applyProtection="1">
      <alignment horizontal="right"/>
      <protection hidden="1"/>
    </xf>
    <xf numFmtId="0" fontId="81" fillId="8" borderId="5" xfId="0" applyFont="1" applyFill="1" applyBorder="1" applyAlignment="1" applyProtection="1">
      <alignment horizontal="right"/>
      <protection hidden="1"/>
    </xf>
    <xf numFmtId="0" fontId="81" fillId="8" borderId="12" xfId="0" applyFont="1" applyFill="1" applyBorder="1" applyAlignment="1" applyProtection="1">
      <alignment horizontal="right"/>
      <protection hidden="1"/>
    </xf>
    <xf numFmtId="0" fontId="3" fillId="0" borderId="0" xfId="0" applyFont="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14" fontId="0" fillId="0" borderId="0" xfId="0" applyNumberFormat="1" applyBorder="1" applyAlignment="1" applyProtection="1">
      <alignment horizontal="left" vertical="center"/>
      <protection hidden="1"/>
    </xf>
    <xf numFmtId="0" fontId="44" fillId="9" borderId="11" xfId="0" applyFont="1" applyFill="1" applyBorder="1" applyAlignment="1" applyProtection="1">
      <alignment horizontal="center"/>
      <protection hidden="1"/>
    </xf>
    <xf numFmtId="0" fontId="44" fillId="9" borderId="5" xfId="0" applyFont="1" applyFill="1" applyBorder="1" applyAlignment="1" applyProtection="1">
      <alignment horizontal="center"/>
      <protection hidden="1"/>
    </xf>
    <xf numFmtId="0" fontId="44" fillId="9" borderId="12" xfId="0" applyFont="1" applyFill="1" applyBorder="1" applyAlignment="1" applyProtection="1">
      <alignment horizontal="center"/>
      <protection hidden="1"/>
    </xf>
    <xf numFmtId="0" fontId="44" fillId="9" borderId="0" xfId="0" applyFont="1" applyFill="1" applyBorder="1" applyAlignment="1" applyProtection="1">
      <alignment horizontal="center"/>
      <protection hidden="1"/>
    </xf>
    <xf numFmtId="0" fontId="44" fillId="9" borderId="8" xfId="0" applyFont="1" applyFill="1" applyBorder="1" applyAlignment="1" applyProtection="1">
      <alignment horizontal="center"/>
      <protection hidden="1"/>
    </xf>
    <xf numFmtId="0" fontId="44" fillId="9" borderId="2" xfId="0" applyFont="1" applyFill="1" applyBorder="1" applyAlignment="1" applyProtection="1">
      <alignment horizontal="center"/>
      <protection hidden="1"/>
    </xf>
    <xf numFmtId="0" fontId="44" fillId="9" borderId="3" xfId="0" applyFont="1" applyFill="1" applyBorder="1" applyAlignment="1" applyProtection="1">
      <alignment horizontal="center"/>
      <protection hidden="1"/>
    </xf>
    <xf numFmtId="0" fontId="65" fillId="4" borderId="17" xfId="0" applyFont="1" applyFill="1" applyBorder="1" applyAlignment="1" applyProtection="1">
      <alignment horizontal="left" wrapText="1"/>
      <protection hidden="1"/>
    </xf>
    <xf numFmtId="0" fontId="65" fillId="4" borderId="18" xfId="0" applyFont="1" applyFill="1" applyBorder="1" applyAlignment="1" applyProtection="1">
      <alignment horizontal="left" wrapText="1"/>
      <protection hidden="1"/>
    </xf>
    <xf numFmtId="14" fontId="63" fillId="0" borderId="0" xfId="0" applyNumberFormat="1" applyFont="1" applyBorder="1" applyAlignment="1" applyProtection="1">
      <alignment horizontal="center" vertical="center"/>
      <protection hidden="1"/>
    </xf>
    <xf numFmtId="0" fontId="65" fillId="4" borderId="19" xfId="0" applyFont="1" applyFill="1" applyBorder="1" applyAlignment="1" applyProtection="1">
      <alignment horizontal="left" wrapText="1"/>
      <protection hidden="1"/>
    </xf>
    <xf numFmtId="0" fontId="44" fillId="9" borderId="9" xfId="0" applyFont="1" applyFill="1" applyBorder="1" applyAlignment="1" applyProtection="1">
      <alignment horizontal="center"/>
      <protection hidden="1"/>
    </xf>
    <xf numFmtId="0" fontId="65" fillId="4" borderId="19" xfId="0" applyFont="1" applyFill="1" applyBorder="1" applyAlignment="1" applyProtection="1">
      <alignment horizontal="left" vertical="center" wrapText="1"/>
      <protection hidden="1"/>
    </xf>
    <xf numFmtId="0" fontId="63" fillId="4" borderId="18" xfId="0" applyFont="1" applyFill="1" applyBorder="1" applyAlignment="1" applyProtection="1">
      <alignment horizontal="left" wrapText="1"/>
      <protection hidden="1"/>
    </xf>
    <xf numFmtId="0" fontId="65" fillId="4" borderId="18" xfId="0" applyFont="1" applyFill="1" applyBorder="1" applyAlignment="1" applyProtection="1">
      <alignment horizontal="left" vertical="center" wrapText="1"/>
      <protection hidden="1"/>
    </xf>
    <xf numFmtId="0" fontId="62" fillId="10" borderId="11" xfId="0" applyFont="1" applyFill="1" applyBorder="1" applyAlignment="1" applyProtection="1">
      <alignment horizontal="center" vertical="center" wrapText="1"/>
      <protection hidden="1"/>
    </xf>
    <xf numFmtId="0" fontId="62" fillId="10" borderId="5" xfId="0" applyFont="1" applyFill="1" applyBorder="1" applyAlignment="1" applyProtection="1">
      <alignment horizontal="center" vertical="center" wrapText="1"/>
      <protection hidden="1"/>
    </xf>
    <xf numFmtId="0" fontId="62" fillId="10" borderId="12" xfId="0" applyFont="1" applyFill="1" applyBorder="1" applyAlignment="1" applyProtection="1">
      <alignment horizontal="center" vertical="center" wrapText="1"/>
      <protection hidden="1"/>
    </xf>
    <xf numFmtId="0" fontId="65" fillId="4" borderId="17" xfId="0" applyFont="1" applyFill="1" applyBorder="1" applyAlignment="1" applyProtection="1">
      <alignment horizontal="left" vertical="center" wrapText="1"/>
      <protection hidden="1"/>
    </xf>
    <xf numFmtId="0" fontId="3" fillId="0" borderId="11"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104" fillId="0" borderId="11" xfId="0" applyFont="1" applyBorder="1" applyAlignment="1" applyProtection="1">
      <alignment horizontal="center" vertical="center" wrapText="1"/>
      <protection hidden="1"/>
    </xf>
    <xf numFmtId="0" fontId="104" fillId="0" borderId="5" xfId="0" applyFont="1" applyBorder="1" applyAlignment="1" applyProtection="1">
      <alignment horizontal="center" vertical="center" wrapText="1"/>
      <protection hidden="1"/>
    </xf>
    <xf numFmtId="0" fontId="104" fillId="0" borderId="12" xfId="0" applyFont="1" applyBorder="1" applyAlignment="1" applyProtection="1">
      <alignment horizontal="center" vertical="center" wrapText="1"/>
      <protection hidden="1"/>
    </xf>
    <xf numFmtId="0" fontId="3" fillId="14" borderId="11" xfId="0" applyFont="1" applyFill="1" applyBorder="1" applyAlignment="1" applyProtection="1">
      <alignment horizontal="center"/>
      <protection hidden="1"/>
    </xf>
    <xf numFmtId="0" fontId="3" fillId="14" borderId="5" xfId="0" applyFont="1" applyFill="1" applyBorder="1" applyAlignment="1" applyProtection="1">
      <alignment horizontal="center"/>
      <protection hidden="1"/>
    </xf>
    <xf numFmtId="0" fontId="3" fillId="14" borderId="12" xfId="0" applyFont="1" applyFill="1" applyBorder="1" applyAlignment="1" applyProtection="1">
      <alignment horizontal="center"/>
      <protection hidden="1"/>
    </xf>
    <xf numFmtId="0" fontId="29" fillId="0" borderId="11"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35" fillId="0" borderId="0" xfId="0" applyFont="1" applyFill="1" applyBorder="1" applyAlignment="1" applyProtection="1">
      <alignment horizontal="center" vertical="center"/>
      <protection hidden="1"/>
    </xf>
    <xf numFmtId="0" fontId="105" fillId="0" borderId="11" xfId="0" applyFont="1" applyBorder="1" applyAlignment="1" applyProtection="1">
      <alignment horizontal="center" vertical="center"/>
      <protection hidden="1"/>
    </xf>
    <xf numFmtId="0" fontId="105" fillId="0" borderId="5" xfId="0" applyFont="1" applyBorder="1" applyAlignment="1" applyProtection="1">
      <alignment horizontal="center" vertical="center"/>
      <protection hidden="1"/>
    </xf>
    <xf numFmtId="0" fontId="105" fillId="0" borderId="12" xfId="0" applyFont="1" applyBorder="1" applyAlignment="1" applyProtection="1">
      <alignment horizontal="center" vertical="center"/>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8" fillId="8" borderId="11" xfId="0" applyFont="1" applyFill="1" applyBorder="1" applyAlignment="1" applyProtection="1">
      <alignment horizontal="right" vertical="center"/>
      <protection hidden="1"/>
    </xf>
    <xf numFmtId="0" fontId="38" fillId="8" borderId="5" xfId="0" applyFont="1" applyFill="1" applyBorder="1" applyAlignment="1" applyProtection="1">
      <alignment horizontal="right" vertical="center"/>
      <protection hidden="1"/>
    </xf>
    <xf numFmtId="0" fontId="65" fillId="8" borderId="17" xfId="0" applyFont="1" applyFill="1" applyBorder="1" applyAlignment="1" applyProtection="1">
      <alignment horizontal="left" vertical="center" wrapText="1"/>
      <protection hidden="1"/>
    </xf>
    <xf numFmtId="0" fontId="65" fillId="8" borderId="17" xfId="0" applyFont="1" applyFill="1" applyBorder="1" applyAlignment="1" applyProtection="1">
      <alignment horizontal="left" vertical="center"/>
      <protection hidden="1"/>
    </xf>
    <xf numFmtId="0" fontId="65" fillId="8" borderId="18" xfId="0" applyFont="1" applyFill="1" applyBorder="1" applyAlignment="1" applyProtection="1">
      <alignment horizontal="left" vertical="center"/>
      <protection hidden="1"/>
    </xf>
    <xf numFmtId="0" fontId="65" fillId="8" borderId="19" xfId="0" applyFont="1" applyFill="1" applyBorder="1" applyAlignment="1" applyProtection="1">
      <alignment horizontal="left" vertical="center"/>
      <protection hidden="1"/>
    </xf>
    <xf numFmtId="0" fontId="65" fillId="4" borderId="19" xfId="0" applyFont="1" applyFill="1" applyBorder="1" applyAlignment="1" applyProtection="1">
      <alignment horizontal="left" vertical="center"/>
      <protection hidden="1"/>
    </xf>
    <xf numFmtId="0" fontId="65" fillId="4" borderId="17" xfId="0" applyFont="1" applyFill="1" applyBorder="1" applyAlignment="1" applyProtection="1">
      <alignment horizontal="left"/>
      <protection hidden="1"/>
    </xf>
    <xf numFmtId="0" fontId="65" fillId="4" borderId="18" xfId="0" applyFont="1" applyFill="1" applyBorder="1" applyAlignment="1" applyProtection="1">
      <alignment horizontal="left"/>
      <protection hidden="1"/>
    </xf>
    <xf numFmtId="0" fontId="63" fillId="4" borderId="18" xfId="0" applyFont="1" applyFill="1" applyBorder="1" applyAlignment="1" applyProtection="1">
      <alignment horizontal="left"/>
      <protection hidden="1"/>
    </xf>
    <xf numFmtId="0" fontId="65" fillId="4" borderId="19" xfId="0" applyFont="1" applyFill="1" applyBorder="1" applyAlignment="1" applyProtection="1">
      <alignment horizontal="left"/>
      <protection hidden="1"/>
    </xf>
    <xf numFmtId="0" fontId="80" fillId="8" borderId="17" xfId="0" applyFont="1" applyFill="1" applyBorder="1" applyAlignment="1" applyProtection="1">
      <alignment horizontal="left" vertical="center" wrapText="1"/>
      <protection hidden="1"/>
    </xf>
    <xf numFmtId="0" fontId="80" fillId="8" borderId="17" xfId="0" applyFont="1" applyFill="1" applyBorder="1" applyAlignment="1" applyProtection="1">
      <alignment horizontal="left" vertical="center"/>
      <protection hidden="1"/>
    </xf>
    <xf numFmtId="0" fontId="80" fillId="8" borderId="18" xfId="0" applyFont="1" applyFill="1" applyBorder="1" applyAlignment="1" applyProtection="1">
      <alignment horizontal="left" vertical="center"/>
      <protection hidden="1"/>
    </xf>
    <xf numFmtId="0" fontId="80" fillId="8" borderId="19" xfId="0" applyFont="1" applyFill="1" applyBorder="1" applyAlignment="1" applyProtection="1">
      <alignment horizontal="left" vertical="center"/>
      <protection hidden="1"/>
    </xf>
    <xf numFmtId="0" fontId="33" fillId="10" borderId="1" xfId="0" applyFont="1" applyFill="1" applyBorder="1" applyAlignment="1" applyProtection="1">
      <alignment horizontal="center" vertical="center" wrapText="1"/>
      <protection hidden="1"/>
    </xf>
    <xf numFmtId="0" fontId="33" fillId="10" borderId="11" xfId="0" applyFont="1" applyFill="1" applyBorder="1" applyAlignment="1" applyProtection="1">
      <alignment horizontal="center" vertical="center" wrapText="1"/>
      <protection hidden="1"/>
    </xf>
    <xf numFmtId="0" fontId="65" fillId="4" borderId="17" xfId="0" applyFont="1" applyFill="1" applyBorder="1" applyAlignment="1" applyProtection="1">
      <alignment horizontal="left" vertical="center"/>
      <protection hidden="1"/>
    </xf>
    <xf numFmtId="0" fontId="65" fillId="4" borderId="18" xfId="0" applyFont="1" applyFill="1" applyBorder="1" applyAlignment="1" applyProtection="1">
      <alignment horizontal="left" vertical="center"/>
      <protection hidden="1"/>
    </xf>
    <xf numFmtId="0" fontId="77" fillId="0" borderId="11" xfId="0" applyFont="1" applyBorder="1" applyAlignment="1" applyProtection="1">
      <alignment horizontal="center" vertical="center" wrapText="1"/>
      <protection hidden="1"/>
    </xf>
    <xf numFmtId="0" fontId="77" fillId="0" borderId="12" xfId="0" applyFont="1" applyBorder="1" applyAlignment="1" applyProtection="1">
      <alignment horizontal="center" vertical="center" wrapText="1"/>
      <protection hidden="1"/>
    </xf>
    <xf numFmtId="0" fontId="97" fillId="0" borderId="1" xfId="0" applyFont="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hidden="1"/>
    </xf>
    <xf numFmtId="0" fontId="97" fillId="0" borderId="11" xfId="0" applyFont="1" applyBorder="1" applyAlignment="1" applyProtection="1">
      <alignment horizontal="center" vertical="center" wrapText="1"/>
      <protection hidden="1"/>
    </xf>
    <xf numFmtId="0" fontId="97" fillId="0" borderId="12" xfId="0" applyFont="1" applyBorder="1" applyAlignment="1" applyProtection="1">
      <alignment horizontal="center" vertical="center" wrapText="1"/>
      <protection hidden="1"/>
    </xf>
    <xf numFmtId="49" fontId="56" fillId="0" borderId="2" xfId="0" applyNumberFormat="1"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26" fillId="0" borderId="1" xfId="0" applyFont="1" applyBorder="1" applyAlignment="1" applyProtection="1">
      <alignment horizontal="center" vertical="center" textRotation="90" wrapText="1"/>
      <protection hidden="1"/>
    </xf>
    <xf numFmtId="0" fontId="0" fillId="0" borderId="11"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98" fillId="9" borderId="11" xfId="0" applyFont="1" applyFill="1" applyBorder="1" applyAlignment="1" applyProtection="1">
      <alignment horizontal="center" vertical="center" wrapText="1"/>
      <protection hidden="1"/>
    </xf>
    <xf numFmtId="0" fontId="98" fillId="9" borderId="12" xfId="0" applyFont="1" applyFill="1" applyBorder="1" applyAlignment="1" applyProtection="1">
      <alignment horizontal="center" vertical="center" wrapText="1"/>
      <protection hidden="1"/>
    </xf>
    <xf numFmtId="0" fontId="0" fillId="5" borderId="1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3" fillId="4" borderId="11" xfId="0" applyFont="1" applyFill="1" applyBorder="1" applyAlignment="1" applyProtection="1">
      <alignment horizontal="center" vertical="center"/>
      <protection hidden="1"/>
    </xf>
    <xf numFmtId="0" fontId="3" fillId="4" borderId="5" xfId="0" applyFont="1" applyFill="1" applyBorder="1" applyAlignment="1" applyProtection="1">
      <alignment horizontal="center" vertical="center"/>
      <protection hidden="1"/>
    </xf>
    <xf numFmtId="0" fontId="3" fillId="4" borderId="12" xfId="0" applyFont="1" applyFill="1" applyBorder="1" applyAlignment="1" applyProtection="1">
      <alignment horizontal="center" vertical="center"/>
      <protection hidden="1"/>
    </xf>
    <xf numFmtId="0" fontId="28" fillId="0" borderId="11" xfId="0" applyFont="1" applyBorder="1" applyAlignment="1" applyProtection="1">
      <alignment horizontal="center" vertical="center" wrapText="1"/>
      <protection hidden="1"/>
    </xf>
    <xf numFmtId="0" fontId="28" fillId="0" borderId="12" xfId="0" applyFont="1" applyBorder="1" applyAlignment="1" applyProtection="1">
      <alignment horizontal="center" vertical="center" wrapText="1"/>
      <protection hidden="1"/>
    </xf>
    <xf numFmtId="0" fontId="32" fillId="5" borderId="0" xfId="0" applyFont="1" applyFill="1" applyAlignment="1" applyProtection="1">
      <alignment horizontal="left" vertical="top"/>
      <protection locked="0" hidden="1"/>
    </xf>
    <xf numFmtId="0" fontId="6" fillId="5" borderId="0" xfId="0" applyFont="1" applyFill="1" applyAlignment="1" applyProtection="1">
      <alignment horizontal="left" vertical="top"/>
      <protection locked="0" hidden="1"/>
    </xf>
    <xf numFmtId="0" fontId="0" fillId="5" borderId="13"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4"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0" fillId="0" borderId="0" xfId="0" applyAlignment="1">
      <alignment horizontal="center"/>
    </xf>
    <xf numFmtId="0" fontId="5" fillId="0" borderId="0" xfId="0" applyFont="1" applyAlignment="1">
      <alignment horizontal="center"/>
    </xf>
    <xf numFmtId="0" fontId="3" fillId="0" borderId="0" xfId="0" applyFont="1" applyAlignment="1">
      <alignment horizontal="center"/>
    </xf>
    <xf numFmtId="14" fontId="0" fillId="0" borderId="0" xfId="0" applyNumberFormat="1" applyAlignment="1">
      <alignment horizontal="center"/>
    </xf>
    <xf numFmtId="0" fontId="41" fillId="0" borderId="18" xfId="0" applyFont="1" applyBorder="1" applyAlignment="1" applyProtection="1">
      <alignment horizontal="center" vertical="center"/>
      <protection hidden="1"/>
    </xf>
    <xf numFmtId="0" fontId="41" fillId="0" borderId="75" xfId="0" applyFont="1" applyBorder="1" applyAlignment="1" applyProtection="1">
      <alignment horizontal="center" vertical="center"/>
      <protection hidden="1"/>
    </xf>
    <xf numFmtId="0" fontId="41" fillId="0" borderId="77" xfId="0" applyFont="1" applyBorder="1" applyAlignment="1" applyProtection="1">
      <alignment horizontal="center" vertical="center"/>
      <protection hidden="1"/>
    </xf>
    <xf numFmtId="0" fontId="41" fillId="0" borderId="78" xfId="0" applyFont="1" applyBorder="1" applyAlignment="1" applyProtection="1">
      <alignment horizontal="center" vertical="center"/>
      <protection hidden="1"/>
    </xf>
    <xf numFmtId="0" fontId="34" fillId="0" borderId="74" xfId="0" applyFont="1" applyBorder="1" applyAlignment="1" applyProtection="1">
      <alignment horizontal="center"/>
      <protection hidden="1"/>
    </xf>
    <xf numFmtId="0" fontId="34" fillId="0" borderId="18" xfId="0" applyFont="1" applyBorder="1" applyAlignment="1" applyProtection="1">
      <alignment horizontal="center"/>
      <protection hidden="1"/>
    </xf>
    <xf numFmtId="0" fontId="47" fillId="0" borderId="18" xfId="0" applyFont="1" applyBorder="1" applyAlignment="1" applyProtection="1">
      <alignment horizontal="center"/>
      <protection hidden="1"/>
    </xf>
    <xf numFmtId="0" fontId="34" fillId="0" borderId="76" xfId="0" applyFont="1" applyBorder="1" applyAlignment="1" applyProtection="1">
      <alignment horizontal="center"/>
      <protection hidden="1"/>
    </xf>
    <xf numFmtId="0" fontId="34" fillId="0" borderId="77" xfId="0" applyFont="1" applyBorder="1" applyAlignment="1" applyProtection="1">
      <alignment horizontal="center"/>
      <protection hidden="1"/>
    </xf>
    <xf numFmtId="0" fontId="47" fillId="0" borderId="77" xfId="0" applyFont="1" applyBorder="1" applyAlignment="1" applyProtection="1">
      <alignment horizontal="center"/>
      <protection hidden="1"/>
    </xf>
    <xf numFmtId="0" fontId="48" fillId="0" borderId="19" xfId="0" applyFont="1" applyBorder="1" applyAlignment="1" applyProtection="1">
      <alignment horizontal="center"/>
      <protection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48" fillId="0" borderId="17" xfId="0" applyFont="1" applyBorder="1" applyAlignment="1" applyProtection="1">
      <alignment horizontal="center"/>
      <protection hidden="1"/>
    </xf>
    <xf numFmtId="0" fontId="48" fillId="0" borderId="18" xfId="0" applyFont="1" applyBorder="1" applyAlignment="1" applyProtection="1">
      <alignment horizontal="center"/>
      <protection hidden="1"/>
    </xf>
    <xf numFmtId="0" fontId="33" fillId="0" borderId="17" xfId="0" applyFont="1" applyBorder="1" applyAlignment="1" applyProtection="1">
      <alignment horizontal="center"/>
      <protection hidden="1"/>
    </xf>
    <xf numFmtId="0" fontId="33" fillId="0" borderId="18" xfId="0" applyFont="1" applyBorder="1" applyAlignment="1" applyProtection="1">
      <alignment horizontal="center"/>
      <protection hidden="1"/>
    </xf>
    <xf numFmtId="0" fontId="33" fillId="0" borderId="19" xfId="0" applyFont="1" applyBorder="1" applyAlignment="1" applyProtection="1">
      <alignment horizontal="center"/>
      <protection hidden="1"/>
    </xf>
    <xf numFmtId="0" fontId="41" fillId="0" borderId="44" xfId="0" applyFont="1" applyBorder="1" applyAlignment="1" applyProtection="1">
      <alignment horizontal="center" vertical="center" wrapText="1"/>
      <protection hidden="1"/>
    </xf>
    <xf numFmtId="0" fontId="41" fillId="0" borderId="45" xfId="0" applyFont="1" applyBorder="1" applyAlignment="1" applyProtection="1">
      <alignment horizontal="center" vertical="center" wrapText="1"/>
      <protection hidden="1"/>
    </xf>
    <xf numFmtId="0" fontId="41" fillId="0" borderId="43" xfId="0" applyFont="1" applyBorder="1" applyAlignment="1" applyProtection="1">
      <alignment horizontal="center" vertical="center" wrapText="1"/>
      <protection hidden="1"/>
    </xf>
    <xf numFmtId="14" fontId="41" fillId="0" borderId="43" xfId="0" applyNumberFormat="1" applyFont="1" applyBorder="1" applyAlignment="1" applyProtection="1">
      <alignment horizontal="center" vertical="center"/>
      <protection hidden="1"/>
    </xf>
    <xf numFmtId="14" fontId="41" fillId="0" borderId="45" xfId="0" applyNumberFormat="1" applyFont="1" applyBorder="1" applyAlignment="1" applyProtection="1">
      <alignment horizontal="center" vertical="center"/>
      <protection hidden="1"/>
    </xf>
    <xf numFmtId="0" fontId="48" fillId="0" borderId="85" xfId="0" applyFont="1" applyBorder="1" applyAlignment="1" applyProtection="1">
      <alignment horizontal="center"/>
      <protection hidden="1"/>
    </xf>
    <xf numFmtId="0" fontId="48" fillId="0" borderId="86" xfId="0" applyFont="1" applyBorder="1" applyAlignment="1" applyProtection="1">
      <alignment horizontal="center"/>
      <protection hidden="1"/>
    </xf>
    <xf numFmtId="0" fontId="48" fillId="0" borderId="87" xfId="0" applyFont="1" applyBorder="1" applyAlignment="1" applyProtection="1">
      <alignment horizontal="center"/>
      <protection hidden="1"/>
    </xf>
    <xf numFmtId="0" fontId="74" fillId="0" borderId="37" xfId="0" applyFont="1" applyBorder="1" applyAlignment="1" applyProtection="1">
      <alignment horizontal="left" vertical="top"/>
      <protection hidden="1"/>
    </xf>
    <xf numFmtId="0" fontId="74" fillId="0" borderId="38" xfId="0" applyFont="1" applyBorder="1" applyAlignment="1" applyProtection="1">
      <alignment horizontal="left" vertical="top"/>
      <protection hidden="1"/>
    </xf>
    <xf numFmtId="0" fontId="74" fillId="0" borderId="39" xfId="0" applyFont="1" applyBorder="1" applyAlignment="1" applyProtection="1">
      <alignment horizontal="left" vertical="top"/>
      <protection hidden="1"/>
    </xf>
    <xf numFmtId="0" fontId="74" fillId="0" borderId="15" xfId="0" applyFont="1" applyBorder="1" applyAlignment="1" applyProtection="1">
      <alignment horizontal="left" vertical="top"/>
      <protection hidden="1"/>
    </xf>
    <xf numFmtId="0" fontId="74" fillId="0" borderId="0" xfId="0" applyFont="1" applyBorder="1" applyAlignment="1" applyProtection="1">
      <alignment horizontal="left" vertical="top"/>
      <protection hidden="1"/>
    </xf>
    <xf numFmtId="0" fontId="74" fillId="0" borderId="42" xfId="0" applyFont="1" applyBorder="1" applyAlignment="1" applyProtection="1">
      <alignment horizontal="left" vertical="top"/>
      <protection hidden="1"/>
    </xf>
    <xf numFmtId="0" fontId="74" fillId="0" borderId="40" xfId="0" applyFont="1" applyBorder="1" applyAlignment="1" applyProtection="1">
      <alignment horizontal="left" vertical="top"/>
      <protection hidden="1"/>
    </xf>
    <xf numFmtId="0" fontId="74" fillId="0" borderId="16" xfId="0" applyFont="1" applyBorder="1" applyAlignment="1" applyProtection="1">
      <alignment horizontal="left" vertical="top"/>
      <protection hidden="1"/>
    </xf>
    <xf numFmtId="0" fontId="74" fillId="0" borderId="41" xfId="0" applyFont="1" applyBorder="1" applyAlignment="1" applyProtection="1">
      <alignment horizontal="left" vertical="top"/>
      <protection hidden="1"/>
    </xf>
    <xf numFmtId="2" fontId="33" fillId="4" borderId="50" xfId="0" applyNumberFormat="1" applyFont="1" applyFill="1" applyBorder="1" applyAlignment="1" applyProtection="1">
      <alignment horizontal="center" vertical="center" wrapText="1"/>
      <protection hidden="1"/>
    </xf>
    <xf numFmtId="2" fontId="33" fillId="4" borderId="52" xfId="0" applyNumberFormat="1" applyFont="1" applyFill="1" applyBorder="1" applyAlignment="1" applyProtection="1">
      <alignment horizontal="center" vertical="center" wrapText="1"/>
      <protection hidden="1"/>
    </xf>
    <xf numFmtId="2" fontId="42" fillId="4" borderId="47" xfId="0" applyNumberFormat="1" applyFont="1" applyFill="1" applyBorder="1" applyAlignment="1" applyProtection="1">
      <alignment horizontal="center" vertical="center" wrapText="1"/>
      <protection hidden="1"/>
    </xf>
    <xf numFmtId="2" fontId="42" fillId="4" borderId="52" xfId="0" applyNumberFormat="1" applyFont="1" applyFill="1" applyBorder="1" applyAlignment="1" applyProtection="1">
      <alignment horizontal="center" vertical="center" wrapText="1"/>
      <protection hidden="1"/>
    </xf>
    <xf numFmtId="0" fontId="41" fillId="4" borderId="38" xfId="0" applyFont="1" applyFill="1" applyBorder="1" applyAlignment="1" applyProtection="1">
      <alignment horizontal="center" vertical="center" wrapText="1"/>
      <protection hidden="1"/>
    </xf>
    <xf numFmtId="0" fontId="41" fillId="4" borderId="16" xfId="0" applyFont="1" applyFill="1" applyBorder="1" applyAlignment="1" applyProtection="1">
      <alignment horizontal="center" vertical="center" wrapText="1"/>
      <protection hidden="1"/>
    </xf>
    <xf numFmtId="0" fontId="64" fillId="4" borderId="47" xfId="0" applyFont="1" applyFill="1" applyBorder="1" applyAlignment="1" applyProtection="1">
      <alignment horizontal="center" vertical="center"/>
      <protection hidden="1"/>
    </xf>
    <xf numFmtId="0" fontId="64" fillId="4" borderId="52" xfId="0" applyFont="1" applyFill="1" applyBorder="1" applyAlignment="1" applyProtection="1">
      <alignment horizontal="center" vertical="center"/>
      <protection hidden="1"/>
    </xf>
    <xf numFmtId="2" fontId="52" fillId="4" borderId="11" xfId="0" applyNumberFormat="1" applyFont="1" applyFill="1" applyBorder="1" applyAlignment="1" applyProtection="1">
      <alignment horizontal="center" vertical="center"/>
      <protection hidden="1"/>
    </xf>
    <xf numFmtId="2" fontId="52" fillId="4" borderId="12" xfId="0" applyNumberFormat="1" applyFont="1" applyFill="1" applyBorder="1" applyAlignment="1" applyProtection="1">
      <alignment horizontal="center" vertical="center"/>
      <protection hidden="1"/>
    </xf>
    <xf numFmtId="0" fontId="41" fillId="0" borderId="43" xfId="0" applyFont="1" applyBorder="1" applyAlignment="1" applyProtection="1">
      <alignment horizontal="center" vertical="center"/>
      <protection hidden="1"/>
    </xf>
    <xf numFmtId="0" fontId="41" fillId="0" borderId="44" xfId="0" applyFont="1" applyBorder="1" applyAlignment="1" applyProtection="1">
      <alignment horizontal="center" vertical="center"/>
      <protection hidden="1"/>
    </xf>
    <xf numFmtId="0" fontId="41" fillId="0" borderId="45" xfId="0" applyFont="1" applyBorder="1" applyAlignment="1" applyProtection="1">
      <alignment horizontal="center" vertical="center"/>
      <protection hidden="1"/>
    </xf>
    <xf numFmtId="0" fontId="41" fillId="4" borderId="37" xfId="0" applyFont="1" applyFill="1" applyBorder="1" applyAlignment="1" applyProtection="1">
      <alignment horizontal="center" vertical="center"/>
      <protection hidden="1"/>
    </xf>
    <xf numFmtId="0" fontId="41" fillId="4" borderId="38" xfId="0" applyFont="1" applyFill="1" applyBorder="1" applyAlignment="1" applyProtection="1">
      <alignment horizontal="center" vertical="center"/>
      <protection hidden="1"/>
    </xf>
    <xf numFmtId="0" fontId="41" fillId="4" borderId="39" xfId="0" applyFont="1" applyFill="1" applyBorder="1" applyAlignment="1" applyProtection="1">
      <alignment horizontal="center" vertical="center"/>
      <protection hidden="1"/>
    </xf>
    <xf numFmtId="0" fontId="41" fillId="4" borderId="40" xfId="0" applyFont="1" applyFill="1" applyBorder="1" applyAlignment="1" applyProtection="1">
      <alignment horizontal="center" vertical="center"/>
      <protection hidden="1"/>
    </xf>
    <xf numFmtId="0" fontId="41" fillId="4" borderId="16" xfId="0" applyFont="1" applyFill="1" applyBorder="1" applyAlignment="1" applyProtection="1">
      <alignment horizontal="center" vertical="center"/>
      <protection hidden="1"/>
    </xf>
    <xf numFmtId="0" fontId="41" fillId="4" borderId="41" xfId="0" applyFont="1" applyFill="1" applyBorder="1" applyAlignment="1" applyProtection="1">
      <alignment horizontal="center" vertical="center"/>
      <protection hidden="1"/>
    </xf>
    <xf numFmtId="0" fontId="40" fillId="4" borderId="39" xfId="0" applyFont="1" applyFill="1" applyBorder="1" applyAlignment="1" applyProtection="1">
      <alignment horizontal="center" vertical="center"/>
      <protection hidden="1"/>
    </xf>
    <xf numFmtId="0" fontId="40" fillId="4" borderId="40" xfId="0" applyFont="1" applyFill="1" applyBorder="1" applyAlignment="1" applyProtection="1">
      <alignment horizontal="center" vertical="center"/>
      <protection hidden="1"/>
    </xf>
    <xf numFmtId="0" fontId="40" fillId="4" borderId="41" xfId="0" applyFont="1" applyFill="1" applyBorder="1" applyAlignment="1" applyProtection="1">
      <alignment horizontal="center" vertical="center"/>
      <protection hidden="1"/>
    </xf>
    <xf numFmtId="0" fontId="40" fillId="4" borderId="39" xfId="0" applyFont="1" applyFill="1" applyBorder="1" applyAlignment="1" applyProtection="1">
      <alignment horizontal="center"/>
      <protection hidden="1"/>
    </xf>
    <xf numFmtId="0" fontId="40" fillId="4" borderId="41" xfId="0" applyFont="1" applyFill="1" applyBorder="1" applyAlignment="1" applyProtection="1">
      <alignment horizontal="center"/>
      <protection hidden="1"/>
    </xf>
    <xf numFmtId="0" fontId="34" fillId="8" borderId="43" xfId="0" applyFont="1" applyFill="1" applyBorder="1" applyAlignment="1" applyProtection="1">
      <alignment horizontal="right" vertical="center"/>
      <protection hidden="1"/>
    </xf>
    <xf numFmtId="0" fontId="34" fillId="8" borderId="44" xfId="0" applyFont="1" applyFill="1" applyBorder="1" applyAlignment="1" applyProtection="1">
      <alignment horizontal="right" vertical="center"/>
      <protection hidden="1"/>
    </xf>
    <xf numFmtId="0" fontId="34" fillId="8" borderId="16" xfId="0" applyFont="1" applyFill="1" applyBorder="1" applyAlignment="1" applyProtection="1">
      <alignment horizontal="right" vertical="center"/>
      <protection hidden="1"/>
    </xf>
    <xf numFmtId="0" fontId="42" fillId="0" borderId="0" xfId="0" applyFont="1" applyFill="1" applyBorder="1" applyAlignment="1" applyProtection="1">
      <alignment horizontal="center" vertical="center"/>
      <protection hidden="1"/>
    </xf>
    <xf numFmtId="0" fontId="52" fillId="10" borderId="43" xfId="0" applyFont="1" applyFill="1" applyBorder="1" applyAlignment="1" applyProtection="1">
      <alignment horizontal="center" vertical="center" wrapText="1"/>
      <protection hidden="1"/>
    </xf>
    <xf numFmtId="0" fontId="52" fillId="10" borderId="44" xfId="0" applyFont="1" applyFill="1" applyBorder="1" applyAlignment="1" applyProtection="1">
      <alignment horizontal="center" vertical="center"/>
      <protection hidden="1"/>
    </xf>
    <xf numFmtId="0" fontId="52" fillId="10" borderId="45" xfId="0" applyFont="1" applyFill="1" applyBorder="1" applyAlignment="1" applyProtection="1">
      <alignment horizontal="center" vertical="center"/>
      <protection hidden="1"/>
    </xf>
    <xf numFmtId="0" fontId="41" fillId="10" borderId="1" xfId="0" applyFont="1" applyFill="1" applyBorder="1" applyAlignment="1" applyProtection="1">
      <alignment horizontal="center" vertical="center"/>
      <protection hidden="1"/>
    </xf>
    <xf numFmtId="0" fontId="41" fillId="8" borderId="1" xfId="0" applyFont="1" applyFill="1" applyBorder="1" applyAlignment="1" applyProtection="1">
      <alignment horizontal="center"/>
      <protection hidden="1"/>
    </xf>
    <xf numFmtId="0" fontId="8" fillId="0" borderId="15" xfId="0" applyFont="1" applyBorder="1" applyAlignment="1" applyProtection="1">
      <alignment horizontal="left" vertical="top"/>
      <protection hidden="1"/>
    </xf>
    <xf numFmtId="0" fontId="8" fillId="0" borderId="0" xfId="0" applyFont="1" applyBorder="1" applyAlignment="1" applyProtection="1">
      <alignment horizontal="left" vertical="top"/>
      <protection hidden="1"/>
    </xf>
    <xf numFmtId="0" fontId="8" fillId="0" borderId="42" xfId="0" applyFont="1" applyBorder="1" applyAlignment="1" applyProtection="1">
      <alignment horizontal="left" vertical="top"/>
      <protection hidden="1"/>
    </xf>
    <xf numFmtId="0" fontId="8" fillId="0" borderId="40" xfId="0" applyFont="1" applyBorder="1" applyAlignment="1" applyProtection="1">
      <alignment horizontal="left" vertical="top"/>
      <protection hidden="1"/>
    </xf>
    <xf numFmtId="0" fontId="8" fillId="0" borderId="16" xfId="0" applyFont="1" applyBorder="1" applyAlignment="1" applyProtection="1">
      <alignment horizontal="left" vertical="top"/>
      <protection hidden="1"/>
    </xf>
    <xf numFmtId="0" fontId="8" fillId="0" borderId="41" xfId="0" applyFont="1" applyBorder="1" applyAlignment="1" applyProtection="1">
      <alignment horizontal="left" vertical="top"/>
      <protection hidden="1"/>
    </xf>
    <xf numFmtId="0" fontId="44" fillId="10" borderId="43" xfId="0" applyFont="1" applyFill="1" applyBorder="1" applyAlignment="1" applyProtection="1">
      <alignment horizontal="center"/>
      <protection hidden="1"/>
    </xf>
    <xf numFmtId="0" fontId="44" fillId="10" borderId="44" xfId="0" applyFont="1" applyFill="1" applyBorder="1" applyAlignment="1" applyProtection="1">
      <alignment horizontal="center"/>
      <protection hidden="1"/>
    </xf>
    <xf numFmtId="0" fontId="44" fillId="10" borderId="45" xfId="0" applyFont="1" applyFill="1" applyBorder="1" applyAlignment="1" applyProtection="1">
      <alignment horizontal="center"/>
      <protection hidden="1"/>
    </xf>
    <xf numFmtId="0" fontId="62" fillId="0" borderId="43" xfId="0" applyFont="1" applyFill="1" applyBorder="1" applyAlignment="1" applyProtection="1">
      <alignment horizontal="left" vertical="top" wrapText="1"/>
      <protection hidden="1"/>
    </xf>
    <xf numFmtId="0" fontId="62" fillId="0" borderId="44" xfId="0" applyFont="1" applyFill="1" applyBorder="1" applyAlignment="1" applyProtection="1">
      <alignment horizontal="left" vertical="top" wrapText="1"/>
      <protection hidden="1"/>
    </xf>
    <xf numFmtId="0" fontId="62" fillId="0" borderId="45" xfId="0" applyFont="1" applyFill="1" applyBorder="1" applyAlignment="1" applyProtection="1">
      <alignment horizontal="left" vertical="top" wrapText="1"/>
      <protection hidden="1"/>
    </xf>
    <xf numFmtId="0" fontId="62" fillId="8" borderId="37" xfId="0" applyFont="1" applyFill="1" applyBorder="1" applyAlignment="1" applyProtection="1">
      <alignment horizontal="center"/>
      <protection hidden="1"/>
    </xf>
    <xf numFmtId="0" fontId="62" fillId="8" borderId="38" xfId="0" applyFont="1" applyFill="1" applyBorder="1" applyAlignment="1" applyProtection="1">
      <alignment horizontal="center"/>
      <protection hidden="1"/>
    </xf>
    <xf numFmtId="0" fontId="62" fillId="8" borderId="15" xfId="0" applyFont="1" applyFill="1" applyBorder="1" applyAlignment="1" applyProtection="1">
      <alignment horizontal="center"/>
      <protection hidden="1"/>
    </xf>
    <xf numFmtId="0" fontId="62" fillId="8" borderId="0" xfId="0" applyFont="1" applyFill="1" applyBorder="1" applyAlignment="1" applyProtection="1">
      <alignment horizontal="center"/>
      <protection hidden="1"/>
    </xf>
    <xf numFmtId="0" fontId="62" fillId="8" borderId="40" xfId="0" applyFont="1" applyFill="1" applyBorder="1" applyAlignment="1" applyProtection="1">
      <alignment horizontal="center"/>
      <protection hidden="1"/>
    </xf>
    <xf numFmtId="0" fontId="62" fillId="8" borderId="16" xfId="0" applyFont="1" applyFill="1" applyBorder="1" applyAlignment="1" applyProtection="1">
      <alignment horizontal="center"/>
      <protection hidden="1"/>
    </xf>
    <xf numFmtId="0" fontId="62" fillId="8" borderId="43" xfId="0" applyFont="1" applyFill="1" applyBorder="1" applyAlignment="1" applyProtection="1">
      <alignment horizontal="center"/>
      <protection hidden="1"/>
    </xf>
    <xf numFmtId="0" fontId="62" fillId="8" borderId="44" xfId="0" applyFont="1" applyFill="1" applyBorder="1" applyAlignment="1" applyProtection="1">
      <alignment horizontal="center"/>
      <protection hidden="1"/>
    </xf>
    <xf numFmtId="0" fontId="65" fillId="4" borderId="48" xfId="0" applyFont="1" applyFill="1" applyBorder="1" applyAlignment="1" applyProtection="1">
      <alignment horizontal="left" vertical="center"/>
      <protection hidden="1"/>
    </xf>
    <xf numFmtId="0" fontId="65" fillId="4" borderId="49" xfId="0" applyFont="1" applyFill="1" applyBorder="1" applyAlignment="1" applyProtection="1">
      <alignment horizontal="left" vertical="center"/>
      <protection hidden="1"/>
    </xf>
    <xf numFmtId="0" fontId="65" fillId="4" borderId="51" xfId="0" applyFont="1" applyFill="1" applyBorder="1" applyAlignment="1" applyProtection="1">
      <alignment horizontal="left" vertical="center"/>
      <protection hidden="1"/>
    </xf>
    <xf numFmtId="0" fontId="65" fillId="4" borderId="5" xfId="0" applyFont="1" applyFill="1" applyBorder="1" applyAlignment="1" applyProtection="1">
      <alignment horizontal="left" vertical="center"/>
      <protection hidden="1"/>
    </xf>
    <xf numFmtId="0" fontId="65" fillId="4" borderId="58" xfId="0" applyFont="1" applyFill="1" applyBorder="1" applyAlignment="1" applyProtection="1">
      <alignment horizontal="left" vertical="center"/>
      <protection hidden="1"/>
    </xf>
    <xf numFmtId="0" fontId="65" fillId="4" borderId="59" xfId="0" applyFont="1" applyFill="1" applyBorder="1" applyAlignment="1" applyProtection="1">
      <alignment horizontal="left" vertical="center"/>
      <protection hidden="1"/>
    </xf>
    <xf numFmtId="0" fontId="65" fillId="4" borderId="51" xfId="0" applyFont="1" applyFill="1" applyBorder="1" applyAlignment="1" applyProtection="1">
      <alignment horizontal="left"/>
      <protection hidden="1"/>
    </xf>
    <xf numFmtId="0" fontId="65" fillId="4" borderId="5" xfId="0" applyFont="1" applyFill="1" applyBorder="1" applyAlignment="1" applyProtection="1">
      <alignment horizontal="left"/>
      <protection hidden="1"/>
    </xf>
    <xf numFmtId="0" fontId="65" fillId="4" borderId="58" xfId="0" applyFont="1" applyFill="1" applyBorder="1" applyAlignment="1" applyProtection="1">
      <alignment horizontal="left" vertical="center" wrapText="1"/>
      <protection hidden="1"/>
    </xf>
    <xf numFmtId="0" fontId="65" fillId="4" borderId="59" xfId="0" applyFont="1" applyFill="1" applyBorder="1" applyAlignment="1" applyProtection="1">
      <alignment horizontal="left" vertical="center" wrapText="1"/>
      <protection hidden="1"/>
    </xf>
    <xf numFmtId="0" fontId="62" fillId="0" borderId="43" xfId="0" applyFont="1" applyBorder="1" applyAlignment="1" applyProtection="1">
      <alignment horizontal="left" wrapText="1"/>
      <protection hidden="1"/>
    </xf>
    <xf numFmtId="0" fontId="62" fillId="0" borderId="44" xfId="0" applyFont="1" applyBorder="1" applyAlignment="1" applyProtection="1">
      <alignment horizontal="left" wrapText="1"/>
      <protection hidden="1"/>
    </xf>
    <xf numFmtId="0" fontId="62" fillId="0" borderId="45" xfId="0" applyFont="1" applyBorder="1" applyAlignment="1" applyProtection="1">
      <alignment horizontal="left" wrapText="1"/>
      <protection hidden="1"/>
    </xf>
    <xf numFmtId="0" fontId="62" fillId="8" borderId="37" xfId="0" applyFont="1" applyFill="1" applyBorder="1" applyAlignment="1" applyProtection="1">
      <alignment horizontal="center" vertical="center"/>
      <protection hidden="1"/>
    </xf>
    <xf numFmtId="0" fontId="62" fillId="8" borderId="38" xfId="0" applyFont="1" applyFill="1" applyBorder="1" applyAlignment="1" applyProtection="1">
      <alignment horizontal="center" vertical="center"/>
      <protection hidden="1"/>
    </xf>
    <xf numFmtId="0" fontId="62" fillId="8" borderId="15" xfId="0" applyFont="1" applyFill="1" applyBorder="1" applyAlignment="1" applyProtection="1">
      <alignment horizontal="center" vertical="center"/>
      <protection hidden="1"/>
    </xf>
    <xf numFmtId="0" fontId="62" fillId="8" borderId="0" xfId="0" applyFont="1" applyFill="1" applyBorder="1" applyAlignment="1" applyProtection="1">
      <alignment horizontal="center" vertical="center"/>
      <protection hidden="1"/>
    </xf>
    <xf numFmtId="0" fontId="62" fillId="8" borderId="40" xfId="0" applyFont="1" applyFill="1" applyBorder="1" applyAlignment="1" applyProtection="1">
      <alignment horizontal="center" vertical="center"/>
      <protection hidden="1"/>
    </xf>
    <xf numFmtId="0" fontId="62" fillId="8" borderId="16" xfId="0" applyFont="1" applyFill="1" applyBorder="1" applyAlignment="1" applyProtection="1">
      <alignment horizontal="center" vertical="center"/>
      <protection hidden="1"/>
    </xf>
    <xf numFmtId="0" fontId="65" fillId="4" borderId="48" xfId="0" applyFont="1" applyFill="1" applyBorder="1" applyAlignment="1" applyProtection="1">
      <alignment horizontal="left"/>
      <protection hidden="1"/>
    </xf>
    <xf numFmtId="0" fontId="65" fillId="4" borderId="49" xfId="0" applyFont="1" applyFill="1" applyBorder="1" applyAlignment="1" applyProtection="1">
      <alignment horizontal="left"/>
      <protection hidden="1"/>
    </xf>
    <xf numFmtId="0" fontId="63" fillId="4" borderId="51" xfId="0" applyFont="1" applyFill="1" applyBorder="1" applyAlignment="1" applyProtection="1">
      <alignment horizontal="left"/>
      <protection hidden="1"/>
    </xf>
    <xf numFmtId="0" fontId="63" fillId="4" borderId="5" xfId="0" applyFont="1" applyFill="1" applyBorder="1" applyAlignment="1" applyProtection="1">
      <alignment horizontal="left"/>
      <protection hidden="1"/>
    </xf>
    <xf numFmtId="0" fontId="62" fillId="0" borderId="43" xfId="0" applyFont="1" applyBorder="1" applyAlignment="1" applyProtection="1">
      <alignment horizontal="left" vertical="center" wrapText="1"/>
      <protection hidden="1"/>
    </xf>
    <xf numFmtId="0" fontId="62" fillId="0" borderId="44" xfId="0" applyFont="1" applyBorder="1" applyAlignment="1" applyProtection="1">
      <alignment horizontal="left" vertical="center" wrapText="1"/>
      <protection hidden="1"/>
    </xf>
    <xf numFmtId="0" fontId="62" fillId="0" borderId="45" xfId="0" applyFont="1" applyBorder="1" applyAlignment="1" applyProtection="1">
      <alignment horizontal="left" vertical="center" wrapText="1"/>
      <protection hidden="1"/>
    </xf>
    <xf numFmtId="0" fontId="65" fillId="4" borderId="58" xfId="0" applyFont="1" applyFill="1" applyBorder="1" applyAlignment="1" applyProtection="1">
      <alignment horizontal="left"/>
      <protection hidden="1"/>
    </xf>
    <xf numFmtId="0" fontId="65" fillId="4" borderId="59" xfId="0" applyFont="1" applyFill="1" applyBorder="1" applyAlignment="1" applyProtection="1">
      <alignment horizontal="left"/>
      <protection hidden="1"/>
    </xf>
    <xf numFmtId="0" fontId="34" fillId="8" borderId="79" xfId="0" applyFont="1" applyFill="1" applyBorder="1" applyAlignment="1" applyProtection="1">
      <alignment horizontal="right" vertical="center"/>
      <protection hidden="1"/>
    </xf>
    <xf numFmtId="0" fontId="34" fillId="8" borderId="80" xfId="0" applyFont="1" applyFill="1" applyBorder="1" applyAlignment="1" applyProtection="1">
      <alignment horizontal="right" vertical="center"/>
      <protection hidden="1"/>
    </xf>
    <xf numFmtId="0" fontId="52" fillId="10" borderId="71" xfId="0" applyFont="1" applyFill="1" applyBorder="1" applyAlignment="1" applyProtection="1">
      <alignment horizontal="center" vertical="center" wrapText="1"/>
      <protection hidden="1"/>
    </xf>
    <xf numFmtId="0" fontId="52" fillId="10" borderId="72" xfId="0" applyFont="1" applyFill="1" applyBorder="1" applyAlignment="1" applyProtection="1">
      <alignment horizontal="center" vertical="center" wrapText="1"/>
      <protection hidden="1"/>
    </xf>
    <xf numFmtId="0" fontId="52" fillId="10" borderId="76" xfId="0" applyFont="1" applyFill="1" applyBorder="1" applyAlignment="1" applyProtection="1">
      <alignment horizontal="center" vertical="center" wrapText="1"/>
      <protection hidden="1"/>
    </xf>
    <xf numFmtId="0" fontId="52" fillId="10" borderId="77" xfId="0" applyFont="1" applyFill="1" applyBorder="1" applyAlignment="1" applyProtection="1">
      <alignment horizontal="center" vertical="center" wrapText="1"/>
      <protection hidden="1"/>
    </xf>
    <xf numFmtId="2" fontId="75" fillId="4" borderId="73" xfId="0" applyNumberFormat="1" applyFont="1" applyFill="1" applyBorder="1" applyAlignment="1" applyProtection="1">
      <alignment horizontal="center" vertical="center"/>
      <protection hidden="1"/>
    </xf>
    <xf numFmtId="0" fontId="75" fillId="4" borderId="78" xfId="0" applyFont="1" applyFill="1" applyBorder="1" applyAlignment="1" applyProtection="1">
      <alignment horizontal="center" vertical="center"/>
      <protection hidden="1"/>
    </xf>
    <xf numFmtId="0" fontId="41" fillId="10" borderId="1" xfId="0" applyFont="1" applyFill="1" applyBorder="1" applyAlignment="1" applyProtection="1">
      <alignment horizontal="center"/>
      <protection hidden="1"/>
    </xf>
    <xf numFmtId="0" fontId="48" fillId="0" borderId="15" xfId="0" applyFont="1" applyBorder="1" applyAlignment="1" applyProtection="1">
      <alignment horizontal="left" vertical="top"/>
      <protection hidden="1"/>
    </xf>
    <xf numFmtId="0" fontId="48" fillId="0" borderId="0" xfId="0" applyFont="1" applyBorder="1" applyAlignment="1" applyProtection="1">
      <alignment horizontal="left" vertical="top"/>
      <protection hidden="1"/>
    </xf>
    <xf numFmtId="0" fontId="48" fillId="0" borderId="42" xfId="0" applyFont="1" applyBorder="1" applyAlignment="1" applyProtection="1">
      <alignment horizontal="left" vertical="top"/>
      <protection hidden="1"/>
    </xf>
    <xf numFmtId="0" fontId="48" fillId="0" borderId="40" xfId="0" applyFont="1" applyBorder="1" applyAlignment="1" applyProtection="1">
      <alignment horizontal="left" vertical="top"/>
      <protection hidden="1"/>
    </xf>
    <xf numFmtId="0" fontId="48" fillId="0" borderId="16" xfId="0" applyFont="1" applyBorder="1" applyAlignment="1" applyProtection="1">
      <alignment horizontal="left" vertical="top"/>
      <protection hidden="1"/>
    </xf>
    <xf numFmtId="0" fontId="48" fillId="0" borderId="41" xfId="0" applyFont="1" applyBorder="1" applyAlignment="1" applyProtection="1">
      <alignment horizontal="left" vertical="top"/>
      <protection hidden="1"/>
    </xf>
    <xf numFmtId="0" fontId="30" fillId="10" borderId="43" xfId="0" applyFont="1" applyFill="1" applyBorder="1" applyAlignment="1" applyProtection="1">
      <alignment horizontal="center"/>
      <protection hidden="1"/>
    </xf>
    <xf numFmtId="0" fontId="30" fillId="10" borderId="44" xfId="0" applyFont="1" applyFill="1" applyBorder="1" applyAlignment="1" applyProtection="1">
      <alignment horizontal="center"/>
      <protection hidden="1"/>
    </xf>
    <xf numFmtId="0" fontId="30" fillId="10" borderId="45" xfId="0" applyFont="1" applyFill="1" applyBorder="1" applyAlignment="1" applyProtection="1">
      <alignment horizontal="center"/>
      <protection hidden="1"/>
    </xf>
    <xf numFmtId="0" fontId="62" fillId="0" borderId="43" xfId="0" applyFont="1" applyFill="1" applyBorder="1" applyAlignment="1" applyProtection="1">
      <alignment horizontal="left" vertical="center"/>
      <protection hidden="1"/>
    </xf>
    <xf numFmtId="0" fontId="62" fillId="0" borderId="44" xfId="0" applyFont="1" applyFill="1" applyBorder="1" applyAlignment="1" applyProtection="1">
      <alignment horizontal="left" vertical="center"/>
      <protection hidden="1"/>
    </xf>
    <xf numFmtId="0" fontId="62" fillId="0" borderId="45" xfId="0" applyFont="1" applyFill="1" applyBorder="1" applyAlignment="1" applyProtection="1">
      <alignment horizontal="left" vertical="center"/>
      <protection hidden="1"/>
    </xf>
    <xf numFmtId="0" fontId="62" fillId="8" borderId="43" xfId="0" applyFont="1" applyFill="1" applyBorder="1" applyAlignment="1" applyProtection="1">
      <alignment horizontal="center" vertical="center"/>
      <protection hidden="1"/>
    </xf>
    <xf numFmtId="0" fontId="62" fillId="8" borderId="44" xfId="0" applyFont="1" applyFill="1" applyBorder="1" applyAlignment="1" applyProtection="1">
      <alignment horizontal="center" vertical="center"/>
      <protection hidden="1"/>
    </xf>
    <xf numFmtId="0" fontId="64" fillId="4" borderId="43" xfId="0" applyFont="1" applyFill="1" applyBorder="1" applyAlignment="1" applyProtection="1">
      <alignment horizontal="center" vertical="center" wrapText="1"/>
      <protection hidden="1"/>
    </xf>
    <xf numFmtId="0" fontId="64" fillId="4" borderId="44" xfId="0" applyFont="1" applyFill="1" applyBorder="1" applyAlignment="1" applyProtection="1">
      <alignment horizontal="center" vertical="center" wrapText="1"/>
      <protection hidden="1"/>
    </xf>
    <xf numFmtId="0" fontId="65" fillId="4" borderId="43" xfId="0" applyFont="1" applyFill="1" applyBorder="1" applyAlignment="1" applyProtection="1">
      <alignment horizontal="left" vertical="center" wrapText="1"/>
      <protection hidden="1"/>
    </xf>
    <xf numFmtId="0" fontId="65" fillId="4" borderId="44" xfId="0" applyFont="1" applyFill="1" applyBorder="1" applyAlignment="1" applyProtection="1">
      <alignment horizontal="left" vertical="center" wrapText="1"/>
      <protection hidden="1"/>
    </xf>
    <xf numFmtId="0" fontId="62" fillId="0" borderId="43" xfId="0" applyFont="1" applyFill="1" applyBorder="1" applyAlignment="1" applyProtection="1">
      <alignment horizontal="left" wrapText="1"/>
      <protection hidden="1"/>
    </xf>
    <xf numFmtId="0" fontId="62" fillId="0" borderId="44" xfId="0" applyFont="1" applyFill="1" applyBorder="1" applyAlignment="1" applyProtection="1">
      <alignment horizontal="left" wrapText="1"/>
      <protection hidden="1"/>
    </xf>
    <xf numFmtId="0" fontId="62" fillId="0" borderId="45" xfId="0" applyFont="1" applyFill="1" applyBorder="1" applyAlignment="1" applyProtection="1">
      <alignment horizontal="left" wrapText="1"/>
      <protection hidden="1"/>
    </xf>
    <xf numFmtId="0" fontId="64" fillId="8" borderId="50" xfId="0" applyFont="1" applyFill="1" applyBorder="1" applyAlignment="1" applyProtection="1">
      <alignment horizontal="center" vertical="center" wrapText="1"/>
      <protection hidden="1"/>
    </xf>
    <xf numFmtId="0" fontId="64" fillId="8" borderId="50" xfId="0" applyFont="1" applyFill="1" applyBorder="1" applyAlignment="1" applyProtection="1">
      <alignment horizontal="center" vertical="center"/>
      <protection hidden="1"/>
    </xf>
    <xf numFmtId="0" fontId="64" fillId="8" borderId="52" xfId="0" applyFont="1" applyFill="1" applyBorder="1" applyAlignment="1" applyProtection="1">
      <alignment horizontal="center" vertical="center"/>
      <protection hidden="1"/>
    </xf>
    <xf numFmtId="0" fontId="64" fillId="0" borderId="37" xfId="0" applyFont="1" applyBorder="1" applyAlignment="1" applyProtection="1">
      <alignment horizontal="center" vertical="center" wrapText="1"/>
      <protection hidden="1"/>
    </xf>
    <xf numFmtId="0" fontId="64" fillId="0" borderId="38" xfId="0" applyFont="1" applyBorder="1" applyAlignment="1" applyProtection="1">
      <alignment horizontal="center" vertical="center" wrapText="1"/>
      <protection hidden="1"/>
    </xf>
    <xf numFmtId="0" fontId="64" fillId="0" borderId="15" xfId="0" applyFont="1" applyBorder="1" applyAlignment="1" applyProtection="1">
      <alignment horizontal="center" vertical="center" wrapText="1"/>
      <protection hidden="1"/>
    </xf>
    <xf numFmtId="0" fontId="64" fillId="0" borderId="0" xfId="0" applyFont="1" applyBorder="1" applyAlignment="1" applyProtection="1">
      <alignment horizontal="center" vertical="center" wrapText="1"/>
      <protection hidden="1"/>
    </xf>
    <xf numFmtId="0" fontId="64" fillId="0" borderId="40" xfId="0" applyFont="1" applyBorder="1" applyAlignment="1" applyProtection="1">
      <alignment horizontal="center" vertical="center" wrapText="1"/>
      <protection hidden="1"/>
    </xf>
    <xf numFmtId="0" fontId="64" fillId="0" borderId="16" xfId="0" applyFont="1" applyBorder="1" applyAlignment="1" applyProtection="1">
      <alignment horizontal="center" vertical="center" wrapText="1"/>
      <protection hidden="1"/>
    </xf>
    <xf numFmtId="0" fontId="65" fillId="0" borderId="37" xfId="0" applyFont="1" applyBorder="1" applyAlignment="1" applyProtection="1">
      <alignment horizontal="left" vertical="center" wrapText="1"/>
      <protection hidden="1"/>
    </xf>
    <xf numFmtId="0" fontId="65" fillId="0" borderId="38" xfId="0" applyFont="1" applyBorder="1" applyAlignment="1" applyProtection="1">
      <alignment horizontal="left" vertical="center" wrapText="1"/>
      <protection hidden="1"/>
    </xf>
    <xf numFmtId="0" fontId="65" fillId="0" borderId="15" xfId="0" applyFont="1" applyBorder="1" applyAlignment="1" applyProtection="1">
      <alignment horizontal="left" vertical="center" wrapText="1"/>
      <protection hidden="1"/>
    </xf>
    <xf numFmtId="0" fontId="65" fillId="0" borderId="0" xfId="0" applyFont="1" applyBorder="1" applyAlignment="1" applyProtection="1">
      <alignment horizontal="left" vertical="center" wrapText="1"/>
      <protection hidden="1"/>
    </xf>
    <xf numFmtId="0" fontId="65" fillId="0" borderId="40" xfId="0" applyFont="1" applyBorder="1" applyAlignment="1" applyProtection="1">
      <alignment horizontal="left" vertical="center" wrapText="1"/>
      <protection hidden="1"/>
    </xf>
    <xf numFmtId="0" fontId="65" fillId="0" borderId="16" xfId="0" applyFont="1" applyBorder="1" applyAlignment="1" applyProtection="1">
      <alignment horizontal="left" vertical="center" wrapText="1"/>
      <protection hidden="1"/>
    </xf>
    <xf numFmtId="0" fontId="65" fillId="0" borderId="71" xfId="0" applyFont="1" applyBorder="1" applyAlignment="1" applyProtection="1">
      <alignment horizontal="center" vertical="center"/>
      <protection hidden="1"/>
    </xf>
    <xf numFmtId="0" fontId="65" fillId="0" borderId="74" xfId="0" applyFont="1" applyBorder="1" applyAlignment="1" applyProtection="1">
      <alignment horizontal="center" vertical="center"/>
      <protection hidden="1"/>
    </xf>
    <xf numFmtId="0" fontId="65" fillId="0" borderId="76" xfId="0" applyFont="1" applyBorder="1" applyAlignment="1" applyProtection="1">
      <alignment horizontal="center" vertical="center"/>
      <protection hidden="1"/>
    </xf>
    <xf numFmtId="0" fontId="65" fillId="0" borderId="72" xfId="0" applyFont="1" applyBorder="1" applyAlignment="1" applyProtection="1">
      <alignment horizontal="center" vertical="center"/>
      <protection hidden="1"/>
    </xf>
    <xf numFmtId="0" fontId="65" fillId="0" borderId="18" xfId="0" applyFont="1" applyBorder="1" applyAlignment="1" applyProtection="1">
      <alignment horizontal="center" vertical="center"/>
      <protection hidden="1"/>
    </xf>
    <xf numFmtId="0" fontId="65" fillId="0" borderId="77" xfId="0" applyFont="1" applyBorder="1" applyAlignment="1" applyProtection="1">
      <alignment horizontal="center" vertical="center"/>
      <protection hidden="1"/>
    </xf>
    <xf numFmtId="2" fontId="62" fillId="8" borderId="73" xfId="0" applyNumberFormat="1" applyFont="1" applyFill="1" applyBorder="1" applyAlignment="1" applyProtection="1">
      <alignment horizontal="center" vertical="center"/>
      <protection hidden="1"/>
    </xf>
    <xf numFmtId="0" fontId="62" fillId="8" borderId="75" xfId="0" applyFont="1" applyFill="1" applyBorder="1" applyAlignment="1" applyProtection="1">
      <alignment horizontal="center" vertical="center"/>
      <protection hidden="1"/>
    </xf>
    <xf numFmtId="0" fontId="62" fillId="8" borderId="78" xfId="0" applyFont="1" applyFill="1" applyBorder="1" applyAlignment="1" applyProtection="1">
      <alignment horizontal="center" vertical="center"/>
      <protection hidden="1"/>
    </xf>
    <xf numFmtId="0" fontId="33" fillId="4" borderId="43" xfId="0" applyFont="1" applyFill="1" applyBorder="1" applyAlignment="1" applyProtection="1">
      <alignment horizontal="center"/>
      <protection hidden="1"/>
    </xf>
    <xf numFmtId="0" fontId="33" fillId="4" borderId="44" xfId="0" applyFont="1" applyFill="1" applyBorder="1" applyAlignment="1" applyProtection="1">
      <alignment horizontal="center"/>
      <protection hidden="1"/>
    </xf>
    <xf numFmtId="0" fontId="33" fillId="4" borderId="45" xfId="0" applyFont="1" applyFill="1" applyBorder="1" applyAlignment="1" applyProtection="1">
      <alignment horizontal="center"/>
      <protection hidden="1"/>
    </xf>
    <xf numFmtId="0" fontId="33" fillId="4" borderId="37" xfId="0" applyFont="1" applyFill="1" applyBorder="1" applyAlignment="1" applyProtection="1">
      <alignment horizontal="center" vertical="center" wrapText="1"/>
      <protection hidden="1"/>
    </xf>
    <xf numFmtId="0" fontId="33" fillId="4" borderId="42" xfId="0" applyFont="1" applyFill="1" applyBorder="1" applyAlignment="1" applyProtection="1">
      <alignment horizontal="center" vertical="center" wrapText="1"/>
      <protection hidden="1"/>
    </xf>
    <xf numFmtId="0" fontId="33" fillId="4" borderId="40" xfId="0" applyFont="1" applyFill="1" applyBorder="1" applyAlignment="1" applyProtection="1">
      <alignment horizontal="center" vertical="center" wrapText="1"/>
      <protection hidden="1"/>
    </xf>
    <xf numFmtId="0" fontId="33" fillId="4" borderId="41" xfId="0" applyFont="1" applyFill="1" applyBorder="1" applyAlignment="1" applyProtection="1">
      <alignment horizontal="center" vertical="center" wrapText="1"/>
      <protection hidden="1"/>
    </xf>
    <xf numFmtId="0" fontId="42" fillId="13" borderId="37" xfId="0" applyFont="1" applyFill="1" applyBorder="1" applyAlignment="1" applyProtection="1">
      <alignment horizontal="center" vertical="center" wrapText="1"/>
      <protection hidden="1"/>
    </xf>
    <xf numFmtId="0" fontId="42" fillId="13" borderId="39" xfId="0" applyFont="1" applyFill="1" applyBorder="1" applyAlignment="1" applyProtection="1">
      <alignment horizontal="center" vertical="center" wrapText="1"/>
      <protection hidden="1"/>
    </xf>
    <xf numFmtId="0" fontId="42" fillId="13" borderId="40" xfId="0" applyFont="1" applyFill="1" applyBorder="1" applyAlignment="1" applyProtection="1">
      <alignment horizontal="center" vertical="center" wrapText="1"/>
      <protection hidden="1"/>
    </xf>
    <xf numFmtId="0" fontId="42" fillId="13" borderId="41" xfId="0" applyFont="1" applyFill="1" applyBorder="1" applyAlignment="1" applyProtection="1">
      <alignment horizontal="center" vertical="center" wrapText="1"/>
      <protection hidden="1"/>
    </xf>
    <xf numFmtId="0" fontId="52" fillId="10" borderId="48" xfId="0" applyFont="1" applyFill="1" applyBorder="1" applyAlignment="1" applyProtection="1">
      <alignment horizontal="center" vertical="center"/>
      <protection hidden="1"/>
    </xf>
    <xf numFmtId="0" fontId="52" fillId="10" borderId="49" xfId="0" applyFont="1" applyFill="1" applyBorder="1" applyAlignment="1" applyProtection="1">
      <alignment horizontal="center" vertical="center"/>
      <protection hidden="1"/>
    </xf>
    <xf numFmtId="0" fontId="52" fillId="10" borderId="54" xfId="0" applyFont="1" applyFill="1" applyBorder="1" applyAlignment="1" applyProtection="1">
      <alignment horizontal="center" vertical="center"/>
      <protection hidden="1"/>
    </xf>
    <xf numFmtId="0" fontId="41" fillId="0" borderId="58" xfId="0" applyFont="1" applyBorder="1" applyAlignment="1" applyProtection="1">
      <alignment horizontal="left" vertical="center" wrapText="1"/>
      <protection hidden="1"/>
    </xf>
    <xf numFmtId="0" fontId="41" fillId="0" borderId="59" xfId="0" applyFont="1" applyBorder="1" applyAlignment="1" applyProtection="1">
      <alignment horizontal="left" vertical="center" wrapText="1"/>
      <protection hidden="1"/>
    </xf>
    <xf numFmtId="0" fontId="41" fillId="0" borderId="61" xfId="0" applyFont="1" applyBorder="1" applyAlignment="1" applyProtection="1">
      <alignment horizontal="left" vertical="center" wrapText="1"/>
      <protection hidden="1"/>
    </xf>
    <xf numFmtId="0" fontId="33" fillId="4" borderId="43" xfId="0" applyFont="1" applyFill="1" applyBorder="1" applyAlignment="1" applyProtection="1">
      <alignment horizontal="center" vertical="center"/>
      <protection hidden="1"/>
    </xf>
    <xf numFmtId="0" fontId="33" fillId="4" borderId="44" xfId="0" applyFont="1" applyFill="1" applyBorder="1" applyAlignment="1" applyProtection="1">
      <alignment horizontal="center" vertical="center"/>
      <protection hidden="1"/>
    </xf>
    <xf numFmtId="0" fontId="33" fillId="4" borderId="45" xfId="0" applyFont="1" applyFill="1" applyBorder="1" applyAlignment="1" applyProtection="1">
      <alignment horizontal="center" vertical="center"/>
      <protection hidden="1"/>
    </xf>
    <xf numFmtId="0" fontId="64" fillId="8" borderId="47" xfId="0" applyFont="1" applyFill="1" applyBorder="1" applyAlignment="1" applyProtection="1">
      <alignment horizontal="center" vertical="center" wrapText="1"/>
      <protection hidden="1"/>
    </xf>
    <xf numFmtId="0" fontId="68" fillId="8" borderId="47" xfId="0" applyFont="1" applyFill="1" applyBorder="1" applyAlignment="1" applyProtection="1">
      <alignment horizontal="center" vertical="center" wrapText="1"/>
      <protection hidden="1"/>
    </xf>
    <xf numFmtId="0" fontId="68" fillId="8" borderId="50" xfId="0" applyFont="1" applyFill="1" applyBorder="1" applyAlignment="1" applyProtection="1">
      <alignment horizontal="center" vertical="center" wrapText="1"/>
      <protection hidden="1"/>
    </xf>
    <xf numFmtId="0" fontId="65" fillId="4" borderId="71" xfId="0" applyFont="1" applyFill="1" applyBorder="1" applyAlignment="1" applyProtection="1">
      <alignment horizontal="left" vertical="center"/>
      <protection hidden="1"/>
    </xf>
    <xf numFmtId="0" fontId="65" fillId="4" borderId="72" xfId="0" applyFont="1" applyFill="1" applyBorder="1" applyAlignment="1" applyProtection="1">
      <alignment horizontal="left" vertical="center"/>
      <protection hidden="1"/>
    </xf>
    <xf numFmtId="0" fontId="65" fillId="4" borderId="73" xfId="0" applyFont="1" applyFill="1" applyBorder="1" applyAlignment="1" applyProtection="1">
      <alignment horizontal="left" vertical="center"/>
      <protection hidden="1"/>
    </xf>
    <xf numFmtId="0" fontId="65" fillId="4" borderId="74" xfId="0" applyFont="1" applyFill="1" applyBorder="1" applyAlignment="1" applyProtection="1">
      <alignment horizontal="left" vertical="center"/>
      <protection hidden="1"/>
    </xf>
    <xf numFmtId="0" fontId="65" fillId="4" borderId="75" xfId="0" applyFont="1" applyFill="1" applyBorder="1" applyAlignment="1" applyProtection="1">
      <alignment horizontal="left" vertical="center"/>
      <protection hidden="1"/>
    </xf>
    <xf numFmtId="0" fontId="65" fillId="4" borderId="93" xfId="0" applyFont="1" applyFill="1" applyBorder="1" applyAlignment="1" applyProtection="1">
      <alignment horizontal="left" vertical="center"/>
      <protection hidden="1"/>
    </xf>
    <xf numFmtId="0" fontId="65" fillId="4" borderId="94" xfId="0" applyFont="1" applyFill="1" applyBorder="1" applyAlignment="1" applyProtection="1">
      <alignment horizontal="left" vertical="center"/>
      <protection hidden="1"/>
    </xf>
    <xf numFmtId="0" fontId="65" fillId="4" borderId="95" xfId="0" applyFont="1" applyFill="1" applyBorder="1" applyAlignment="1" applyProtection="1">
      <alignment horizontal="left" vertical="center"/>
      <protection hidden="1"/>
    </xf>
    <xf numFmtId="2" fontId="65" fillId="4" borderId="71" xfId="0" applyNumberFormat="1" applyFont="1" applyFill="1" applyBorder="1" applyAlignment="1" applyProtection="1">
      <alignment horizontal="center" vertical="center"/>
      <protection hidden="1"/>
    </xf>
    <xf numFmtId="0" fontId="65" fillId="4" borderId="72" xfId="0" applyFont="1" applyFill="1" applyBorder="1" applyAlignment="1" applyProtection="1">
      <alignment horizontal="center" vertical="center"/>
      <protection hidden="1"/>
    </xf>
    <xf numFmtId="0" fontId="65" fillId="4" borderId="74" xfId="0" applyFont="1" applyFill="1" applyBorder="1" applyAlignment="1" applyProtection="1">
      <alignment horizontal="center" vertical="center"/>
      <protection hidden="1"/>
    </xf>
    <xf numFmtId="0" fontId="65" fillId="4" borderId="18" xfId="0" applyFont="1" applyFill="1" applyBorder="1" applyAlignment="1" applyProtection="1">
      <alignment horizontal="center" vertical="center"/>
      <protection hidden="1"/>
    </xf>
    <xf numFmtId="0" fontId="65" fillId="4" borderId="93" xfId="0" applyFont="1" applyFill="1" applyBorder="1" applyAlignment="1" applyProtection="1">
      <alignment horizontal="center" vertical="center"/>
      <protection hidden="1"/>
    </xf>
    <xf numFmtId="0" fontId="65" fillId="4" borderId="94" xfId="0" applyFont="1" applyFill="1" applyBorder="1" applyAlignment="1" applyProtection="1">
      <alignment horizontal="center" vertical="center"/>
      <protection hidden="1"/>
    </xf>
    <xf numFmtId="2" fontId="66" fillId="8" borderId="73" xfId="0" applyNumberFormat="1" applyFont="1" applyFill="1" applyBorder="1" applyAlignment="1" applyProtection="1">
      <alignment horizontal="center" vertical="center" wrapText="1"/>
      <protection hidden="1"/>
    </xf>
    <xf numFmtId="2" fontId="66" fillId="8" borderId="75" xfId="0" applyNumberFormat="1" applyFont="1" applyFill="1" applyBorder="1" applyAlignment="1" applyProtection="1">
      <alignment horizontal="center" vertical="center" wrapText="1"/>
      <protection hidden="1"/>
    </xf>
    <xf numFmtId="2" fontId="66" fillId="8" borderId="95" xfId="0" applyNumberFormat="1" applyFont="1" applyFill="1" applyBorder="1" applyAlignment="1" applyProtection="1">
      <alignment horizontal="center" vertical="center" wrapText="1"/>
      <protection hidden="1"/>
    </xf>
    <xf numFmtId="0" fontId="64" fillId="8" borderId="52" xfId="0" applyFont="1" applyFill="1" applyBorder="1" applyAlignment="1" applyProtection="1">
      <alignment horizontal="center" vertical="center" wrapText="1"/>
      <protection hidden="1"/>
    </xf>
    <xf numFmtId="0" fontId="65" fillId="4" borderId="62" xfId="0" applyFont="1" applyFill="1" applyBorder="1" applyAlignment="1" applyProtection="1">
      <alignment horizontal="left" vertical="center" wrapText="1"/>
      <protection hidden="1"/>
    </xf>
    <xf numFmtId="0" fontId="65" fillId="4" borderId="63" xfId="0" applyFont="1" applyFill="1" applyBorder="1" applyAlignment="1" applyProtection="1">
      <alignment horizontal="left" vertical="center" wrapText="1"/>
      <protection hidden="1"/>
    </xf>
    <xf numFmtId="0" fontId="65" fillId="4" borderId="64" xfId="0" applyFont="1" applyFill="1" applyBorder="1" applyAlignment="1" applyProtection="1">
      <alignment horizontal="left" vertical="center" wrapText="1"/>
      <protection hidden="1"/>
    </xf>
    <xf numFmtId="0" fontId="65" fillId="4" borderId="65" xfId="0" applyFont="1" applyFill="1" applyBorder="1" applyAlignment="1" applyProtection="1">
      <alignment horizontal="left" vertical="center" wrapText="1"/>
      <protection hidden="1"/>
    </xf>
    <xf numFmtId="0" fontId="65" fillId="4" borderId="67" xfId="0" applyFont="1" applyFill="1" applyBorder="1" applyAlignment="1" applyProtection="1">
      <alignment horizontal="left" vertical="center" wrapText="1"/>
      <protection hidden="1"/>
    </xf>
    <xf numFmtId="0" fontId="65" fillId="4" borderId="68" xfId="0" applyFont="1" applyFill="1" applyBorder="1" applyAlignment="1" applyProtection="1">
      <alignment horizontal="left" vertical="center" wrapText="1"/>
      <protection hidden="1"/>
    </xf>
    <xf numFmtId="2" fontId="66" fillId="8" borderId="73" xfId="0" applyNumberFormat="1" applyFont="1" applyFill="1" applyBorder="1" applyAlignment="1" applyProtection="1">
      <alignment horizontal="center" vertical="center"/>
      <protection hidden="1"/>
    </xf>
    <xf numFmtId="2" fontId="66" fillId="8" borderId="75" xfId="0" applyNumberFormat="1" applyFont="1" applyFill="1" applyBorder="1" applyAlignment="1" applyProtection="1">
      <alignment horizontal="center" vertical="center"/>
      <protection hidden="1"/>
    </xf>
    <xf numFmtId="2" fontId="66" fillId="8" borderId="78" xfId="0" applyNumberFormat="1" applyFont="1" applyFill="1" applyBorder="1" applyAlignment="1" applyProtection="1">
      <alignment horizontal="center" vertical="center"/>
      <protection hidden="1"/>
    </xf>
    <xf numFmtId="0" fontId="65" fillId="4" borderId="37" xfId="0" applyFont="1" applyFill="1" applyBorder="1" applyAlignment="1" applyProtection="1">
      <alignment horizontal="left" vertical="center" wrapText="1"/>
      <protection hidden="1"/>
    </xf>
    <xf numFmtId="0" fontId="65" fillId="4" borderId="38" xfId="0" applyFont="1" applyFill="1" applyBorder="1" applyAlignment="1" applyProtection="1">
      <alignment horizontal="left" vertical="center" wrapText="1"/>
      <protection hidden="1"/>
    </xf>
    <xf numFmtId="0" fontId="65" fillId="4" borderId="40" xfId="0" applyFont="1" applyFill="1" applyBorder="1" applyAlignment="1" applyProtection="1">
      <alignment horizontal="left" vertical="center" wrapText="1"/>
      <protection hidden="1"/>
    </xf>
    <xf numFmtId="0" fontId="65" fillId="4" borderId="16" xfId="0" applyFont="1" applyFill="1" applyBorder="1" applyAlignment="1" applyProtection="1">
      <alignment horizontal="left" vertical="center" wrapText="1"/>
      <protection hidden="1"/>
    </xf>
    <xf numFmtId="0" fontId="63" fillId="4" borderId="62" xfId="0" applyFont="1" applyFill="1" applyBorder="1" applyAlignment="1" applyProtection="1">
      <alignment horizontal="left" vertical="center"/>
      <protection hidden="1"/>
    </xf>
    <xf numFmtId="0" fontId="63" fillId="4" borderId="63" xfId="0" applyFont="1" applyFill="1" applyBorder="1" applyAlignment="1" applyProtection="1">
      <alignment horizontal="left" vertical="center"/>
      <protection hidden="1"/>
    </xf>
    <xf numFmtId="2" fontId="66" fillId="8" borderId="84" xfId="0" applyNumberFormat="1" applyFont="1" applyFill="1" applyBorder="1" applyAlignment="1" applyProtection="1">
      <alignment horizontal="center" vertical="center"/>
      <protection hidden="1"/>
    </xf>
    <xf numFmtId="0" fontId="69" fillId="4" borderId="56" xfId="0" applyFont="1" applyFill="1" applyBorder="1" applyAlignment="1" applyProtection="1">
      <alignment horizontal="center" vertical="center" wrapText="1"/>
      <protection hidden="1"/>
    </xf>
    <xf numFmtId="0" fontId="69" fillId="4" borderId="40" xfId="0" applyFont="1" applyFill="1" applyBorder="1" applyAlignment="1" applyProtection="1">
      <alignment horizontal="center" vertical="center" wrapText="1"/>
      <protection hidden="1"/>
    </xf>
    <xf numFmtId="0" fontId="65" fillId="4" borderId="64" xfId="0" applyFont="1" applyFill="1" applyBorder="1" applyAlignment="1" applyProtection="1">
      <alignment horizontal="left" vertical="center"/>
      <protection hidden="1"/>
    </xf>
    <xf numFmtId="0" fontId="65" fillId="4" borderId="65" xfId="0" applyFont="1" applyFill="1" applyBorder="1" applyAlignment="1" applyProtection="1">
      <alignment horizontal="left" vertical="center"/>
      <protection hidden="1"/>
    </xf>
    <xf numFmtId="0" fontId="65" fillId="4" borderId="67" xfId="0" applyFont="1" applyFill="1" applyBorder="1" applyAlignment="1" applyProtection="1">
      <alignment horizontal="left" vertical="center"/>
      <protection hidden="1"/>
    </xf>
    <xf numFmtId="0" fontId="65" fillId="4" borderId="68" xfId="0" applyFont="1" applyFill="1" applyBorder="1" applyAlignment="1" applyProtection="1">
      <alignment horizontal="left" vertical="center"/>
      <protection hidden="1"/>
    </xf>
    <xf numFmtId="0" fontId="69" fillId="4" borderId="47" xfId="0" applyFont="1" applyFill="1" applyBorder="1" applyAlignment="1" applyProtection="1">
      <alignment horizontal="center" vertical="center"/>
      <protection hidden="1"/>
    </xf>
    <xf numFmtId="0" fontId="69" fillId="4" borderId="50" xfId="0" applyFont="1" applyFill="1" applyBorder="1" applyAlignment="1" applyProtection="1">
      <alignment horizontal="center" vertical="center"/>
      <protection hidden="1"/>
    </xf>
    <xf numFmtId="0" fontId="69" fillId="4" borderId="52" xfId="0" applyFont="1" applyFill="1" applyBorder="1" applyAlignment="1" applyProtection="1">
      <alignment horizontal="center" vertical="center"/>
      <protection hidden="1"/>
    </xf>
    <xf numFmtId="0" fontId="69" fillId="4" borderId="37" xfId="0" applyFont="1" applyFill="1" applyBorder="1" applyAlignment="1" applyProtection="1">
      <alignment horizontal="center" vertical="center" wrapText="1"/>
      <protection hidden="1"/>
    </xf>
    <xf numFmtId="0" fontId="69" fillId="4" borderId="15" xfId="0" applyFont="1" applyFill="1" applyBorder="1" applyAlignment="1" applyProtection="1">
      <alignment horizontal="center" vertical="center" wrapText="1"/>
      <protection hidden="1"/>
    </xf>
    <xf numFmtId="0" fontId="65" fillId="4" borderId="37" xfId="0" applyFont="1" applyFill="1" applyBorder="1" applyAlignment="1" applyProtection="1">
      <alignment horizontal="left" vertical="center"/>
      <protection hidden="1"/>
    </xf>
    <xf numFmtId="0" fontId="65" fillId="4" borderId="38" xfId="0" applyFont="1" applyFill="1" applyBorder="1" applyAlignment="1" applyProtection="1">
      <alignment horizontal="left" vertical="center"/>
      <protection hidden="1"/>
    </xf>
    <xf numFmtId="0" fontId="65" fillId="4" borderId="15" xfId="0" applyFont="1" applyFill="1" applyBorder="1" applyAlignment="1" applyProtection="1">
      <alignment horizontal="left" vertical="center"/>
      <protection hidden="1"/>
    </xf>
    <xf numFmtId="0" fontId="65" fillId="4" borderId="0" xfId="0" applyFont="1" applyFill="1" applyBorder="1" applyAlignment="1" applyProtection="1">
      <alignment horizontal="left" vertical="center"/>
      <protection hidden="1"/>
    </xf>
    <xf numFmtId="0" fontId="65" fillId="4" borderId="40" xfId="0" applyFont="1" applyFill="1" applyBorder="1" applyAlignment="1" applyProtection="1">
      <alignment horizontal="left" vertical="center"/>
      <protection hidden="1"/>
    </xf>
    <xf numFmtId="0" fontId="65" fillId="4" borderId="16" xfId="0" applyFont="1" applyFill="1" applyBorder="1" applyAlignment="1" applyProtection="1">
      <alignment horizontal="left" vertical="center"/>
      <protection hidden="1"/>
    </xf>
    <xf numFmtId="0" fontId="65" fillId="4" borderId="51" xfId="0" applyFont="1" applyFill="1" applyBorder="1" applyAlignment="1" applyProtection="1">
      <alignment horizontal="left" vertical="center" wrapText="1"/>
      <protection hidden="1"/>
    </xf>
    <xf numFmtId="0" fontId="65" fillId="4" borderId="5" xfId="0" applyFont="1" applyFill="1" applyBorder="1" applyAlignment="1" applyProtection="1">
      <alignment horizontal="left" vertical="center" wrapText="1"/>
      <protection hidden="1"/>
    </xf>
    <xf numFmtId="0" fontId="62" fillId="0" borderId="43" xfId="0" applyFont="1" applyBorder="1" applyAlignment="1" applyProtection="1">
      <alignment horizontal="left" vertical="center"/>
      <protection hidden="1"/>
    </xf>
    <xf numFmtId="0" fontId="62" fillId="0" borderId="44" xfId="0" applyFont="1" applyBorder="1" applyAlignment="1" applyProtection="1">
      <alignment horizontal="left" vertical="center"/>
      <protection hidden="1"/>
    </xf>
    <xf numFmtId="0" fontId="62" fillId="0" borderId="45" xfId="0" applyFont="1" applyBorder="1" applyAlignment="1" applyProtection="1">
      <alignment horizontal="left" vertical="center"/>
      <protection hidden="1"/>
    </xf>
    <xf numFmtId="0" fontId="64" fillId="8" borderId="47" xfId="0" quotePrefix="1" applyFont="1" applyFill="1" applyBorder="1" applyAlignment="1" applyProtection="1">
      <alignment horizontal="center" vertical="center"/>
      <protection hidden="1"/>
    </xf>
    <xf numFmtId="0" fontId="64" fillId="8" borderId="50" xfId="0" quotePrefix="1" applyFont="1" applyFill="1" applyBorder="1" applyAlignment="1" applyProtection="1">
      <alignment horizontal="center" vertical="center"/>
      <protection hidden="1"/>
    </xf>
    <xf numFmtId="0" fontId="64" fillId="8" borderId="52" xfId="0" quotePrefix="1" applyFont="1" applyFill="1" applyBorder="1" applyAlignment="1" applyProtection="1">
      <alignment horizontal="center" vertical="center"/>
      <protection hidden="1"/>
    </xf>
    <xf numFmtId="0" fontId="64" fillId="4" borderId="37" xfId="0" applyFont="1" applyFill="1" applyBorder="1" applyAlignment="1" applyProtection="1">
      <alignment horizontal="center" vertical="center" wrapText="1"/>
      <protection hidden="1"/>
    </xf>
    <xf numFmtId="0" fontId="64" fillId="4" borderId="38" xfId="0" applyFont="1" applyFill="1" applyBorder="1" applyAlignment="1" applyProtection="1">
      <alignment horizontal="center" vertical="center" wrapText="1"/>
      <protection hidden="1"/>
    </xf>
    <xf numFmtId="0" fontId="64" fillId="4" borderId="15" xfId="0" applyFont="1" applyFill="1" applyBorder="1" applyAlignment="1" applyProtection="1">
      <alignment horizontal="center" vertical="center" wrapText="1"/>
      <protection hidden="1"/>
    </xf>
    <xf numFmtId="0" fontId="64" fillId="4" borderId="0" xfId="0" applyFont="1" applyFill="1" applyBorder="1" applyAlignment="1" applyProtection="1">
      <alignment horizontal="center" vertical="center" wrapText="1"/>
      <protection hidden="1"/>
    </xf>
    <xf numFmtId="0" fontId="64" fillId="4" borderId="40" xfId="0" applyFont="1" applyFill="1" applyBorder="1" applyAlignment="1" applyProtection="1">
      <alignment horizontal="center" vertical="center" wrapText="1"/>
      <protection hidden="1"/>
    </xf>
    <xf numFmtId="0" fontId="64" fillId="4" borderId="16" xfId="0" applyFont="1" applyFill="1" applyBorder="1" applyAlignment="1" applyProtection="1">
      <alignment horizontal="center" vertical="center" wrapText="1"/>
      <protection hidden="1"/>
    </xf>
    <xf numFmtId="0" fontId="63" fillId="4" borderId="48" xfId="0" applyFont="1" applyFill="1" applyBorder="1" applyAlignment="1" applyProtection="1">
      <alignment horizontal="left" vertical="center"/>
      <protection hidden="1"/>
    </xf>
    <xf numFmtId="0" fontId="63" fillId="4" borderId="49" xfId="0" applyFont="1" applyFill="1" applyBorder="1" applyAlignment="1" applyProtection="1">
      <alignment horizontal="left" vertical="center"/>
      <protection hidden="1"/>
    </xf>
    <xf numFmtId="0" fontId="52" fillId="8" borderId="43" xfId="0" applyFont="1" applyFill="1" applyBorder="1" applyAlignment="1" applyProtection="1">
      <alignment horizontal="center" vertical="center"/>
      <protection hidden="1"/>
    </xf>
    <xf numFmtId="0" fontId="52" fillId="8" borderId="44" xfId="0" applyFont="1" applyFill="1" applyBorder="1" applyAlignment="1" applyProtection="1">
      <alignment horizontal="center" vertical="center"/>
      <protection hidden="1"/>
    </xf>
    <xf numFmtId="0" fontId="52" fillId="8" borderId="45" xfId="0" applyFont="1" applyFill="1" applyBorder="1" applyAlignment="1" applyProtection="1">
      <alignment horizontal="center" vertical="center"/>
      <protection hidden="1"/>
    </xf>
    <xf numFmtId="165" fontId="41" fillId="0" borderId="43" xfId="0" applyNumberFormat="1" applyFont="1" applyBorder="1" applyAlignment="1" applyProtection="1">
      <alignment horizontal="center" vertical="center"/>
      <protection hidden="1"/>
    </xf>
    <xf numFmtId="165" fontId="41" fillId="0" borderId="45" xfId="0" applyNumberFormat="1" applyFont="1" applyBorder="1" applyAlignment="1" applyProtection="1">
      <alignment horizontal="center" vertical="center"/>
      <protection hidden="1"/>
    </xf>
    <xf numFmtId="166" fontId="73" fillId="4" borderId="11" xfId="0" applyNumberFormat="1" applyFont="1" applyFill="1" applyBorder="1" applyAlignment="1" applyProtection="1">
      <alignment horizontal="center" vertical="center"/>
      <protection hidden="1"/>
    </xf>
    <xf numFmtId="166" fontId="73" fillId="4" borderId="12" xfId="0" applyNumberFormat="1" applyFont="1" applyFill="1" applyBorder="1" applyAlignment="1" applyProtection="1">
      <alignment horizontal="center" vertical="center"/>
      <protection hidden="1"/>
    </xf>
    <xf numFmtId="0" fontId="52" fillId="8" borderId="37" xfId="0" applyFont="1" applyFill="1" applyBorder="1" applyAlignment="1" applyProtection="1">
      <alignment horizontal="center" vertical="center"/>
      <protection hidden="1"/>
    </xf>
    <xf numFmtId="0" fontId="52" fillId="8" borderId="38" xfId="0" applyFont="1" applyFill="1" applyBorder="1" applyAlignment="1" applyProtection="1">
      <alignment horizontal="center" vertical="center"/>
      <protection hidden="1"/>
    </xf>
    <xf numFmtId="0" fontId="52" fillId="8" borderId="39" xfId="0" applyFont="1" applyFill="1" applyBorder="1" applyAlignment="1" applyProtection="1">
      <alignment horizontal="center" vertical="center"/>
      <protection hidden="1"/>
    </xf>
    <xf numFmtId="0" fontId="34" fillId="4" borderId="89" xfId="0" applyFont="1" applyFill="1" applyBorder="1" applyAlignment="1" applyProtection="1">
      <alignment horizontal="center"/>
      <protection hidden="1"/>
    </xf>
    <xf numFmtId="0" fontId="34" fillId="4" borderId="1" xfId="0" applyFont="1" applyFill="1" applyBorder="1" applyAlignment="1" applyProtection="1">
      <alignment horizontal="center"/>
      <protection hidden="1"/>
    </xf>
    <xf numFmtId="0" fontId="41" fillId="4" borderId="1" xfId="0" applyFont="1" applyFill="1" applyBorder="1" applyAlignment="1" applyProtection="1">
      <alignment horizontal="center" vertical="center"/>
      <protection hidden="1"/>
    </xf>
    <xf numFmtId="0" fontId="41" fillId="4" borderId="90" xfId="0" applyFont="1" applyFill="1" applyBorder="1" applyAlignment="1" applyProtection="1">
      <alignment horizontal="center" vertical="center"/>
      <protection hidden="1"/>
    </xf>
    <xf numFmtId="0" fontId="34" fillId="0" borderId="91" xfId="0" applyFont="1" applyBorder="1" applyAlignment="1" applyProtection="1">
      <alignment horizontal="center"/>
      <protection hidden="1"/>
    </xf>
    <xf numFmtId="0" fontId="34" fillId="0" borderId="17" xfId="0" applyFont="1" applyBorder="1" applyAlignment="1" applyProtection="1">
      <alignment horizontal="center"/>
      <protection hidden="1"/>
    </xf>
    <xf numFmtId="0" fontId="47" fillId="0" borderId="17" xfId="0" applyFont="1" applyBorder="1" applyAlignment="1" applyProtection="1">
      <alignment horizontal="center"/>
      <protection hidden="1"/>
    </xf>
    <xf numFmtId="0" fontId="41" fillId="0" borderId="17" xfId="0" applyFont="1" applyBorder="1" applyAlignment="1" applyProtection="1">
      <alignment horizontal="center" vertical="center"/>
      <protection hidden="1"/>
    </xf>
    <xf numFmtId="0" fontId="41" fillId="0" borderId="92" xfId="0" applyFont="1" applyBorder="1" applyAlignment="1" applyProtection="1">
      <alignment horizontal="center" vertical="center"/>
      <protection hidden="1"/>
    </xf>
    <xf numFmtId="0" fontId="41" fillId="0" borderId="88" xfId="0" applyFont="1" applyBorder="1" applyAlignment="1" applyProtection="1">
      <alignment horizontal="center" vertical="center"/>
      <protection hidden="1"/>
    </xf>
    <xf numFmtId="0" fontId="41" fillId="0" borderId="65" xfId="0" applyFont="1" applyBorder="1" applyAlignment="1" applyProtection="1">
      <alignment horizontal="center" vertical="center"/>
      <protection hidden="1"/>
    </xf>
    <xf numFmtId="0" fontId="41" fillId="0" borderId="66" xfId="0" applyFont="1" applyBorder="1" applyAlignment="1" applyProtection="1">
      <alignment horizontal="center" vertical="center"/>
      <protection hidden="1"/>
    </xf>
    <xf numFmtId="0" fontId="59" fillId="8" borderId="43" xfId="0" applyFont="1" applyFill="1" applyBorder="1" applyAlignment="1" applyProtection="1">
      <alignment horizontal="center" vertical="center" wrapText="1"/>
      <protection hidden="1"/>
    </xf>
    <xf numFmtId="0" fontId="59" fillId="8" borderId="44" xfId="0" applyFont="1" applyFill="1" applyBorder="1" applyAlignment="1" applyProtection="1">
      <alignment horizontal="center" vertical="center" wrapText="1"/>
      <protection hidden="1"/>
    </xf>
    <xf numFmtId="0" fontId="59" fillId="8" borderId="45" xfId="0" applyFont="1" applyFill="1" applyBorder="1" applyAlignment="1" applyProtection="1">
      <alignment horizontal="center" vertical="center" wrapText="1"/>
      <protection hidden="1"/>
    </xf>
    <xf numFmtId="0" fontId="41" fillId="10" borderId="43" xfId="0" applyFont="1" applyFill="1" applyBorder="1" applyAlignment="1" applyProtection="1">
      <alignment horizontal="left" vertical="center"/>
      <protection hidden="1"/>
    </xf>
    <xf numFmtId="0" fontId="41" fillId="10" borderId="44" xfId="0" applyFont="1" applyFill="1" applyBorder="1" applyAlignment="1" applyProtection="1">
      <alignment horizontal="left" vertical="center"/>
      <protection hidden="1"/>
    </xf>
    <xf numFmtId="0" fontId="40" fillId="0" borderId="44" xfId="0" applyFont="1" applyBorder="1" applyAlignment="1" applyProtection="1">
      <alignment horizontal="left" vertical="center"/>
      <protection hidden="1"/>
    </xf>
    <xf numFmtId="0" fontId="40" fillId="0" borderId="45" xfId="0" applyFont="1" applyBorder="1" applyAlignment="1" applyProtection="1">
      <alignment horizontal="left" vertical="center"/>
      <protection hidden="1"/>
    </xf>
    <xf numFmtId="0" fontId="41" fillId="10" borderId="43" xfId="0" applyFont="1" applyFill="1" applyBorder="1" applyAlignment="1" applyProtection="1">
      <alignment vertical="center"/>
      <protection hidden="1"/>
    </xf>
    <xf numFmtId="0" fontId="41" fillId="10" borderId="44" xfId="0" applyFont="1" applyFill="1" applyBorder="1" applyAlignment="1" applyProtection="1">
      <alignment vertical="center"/>
      <protection hidden="1"/>
    </xf>
    <xf numFmtId="0" fontId="40" fillId="0" borderId="44" xfId="0" applyFont="1" applyBorder="1" applyAlignment="1" applyProtection="1">
      <alignment vertical="center"/>
      <protection hidden="1"/>
    </xf>
    <xf numFmtId="0" fontId="40" fillId="0" borderId="45" xfId="0" applyFont="1" applyBorder="1" applyAlignment="1" applyProtection="1">
      <alignment vertical="center"/>
      <protection hidden="1"/>
    </xf>
    <xf numFmtId="2" fontId="65" fillId="0" borderId="71" xfId="0" applyNumberFormat="1" applyFont="1" applyBorder="1" applyAlignment="1" applyProtection="1">
      <alignment horizontal="center" vertical="center"/>
      <protection hidden="1"/>
    </xf>
    <xf numFmtId="2" fontId="65" fillId="0" borderId="72" xfId="0" applyNumberFormat="1" applyFont="1" applyBorder="1" applyAlignment="1" applyProtection="1">
      <alignment horizontal="center" vertical="center"/>
      <protection hidden="1"/>
    </xf>
  </cellXfs>
  <cellStyles count="1">
    <cellStyle name="Normal" xfId="0" builtinId="0"/>
  </cellStyles>
  <dxfs count="8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dxf>
    <dxf>
      <font>
        <strike val="0"/>
        <color indexed="10"/>
      </font>
      <fill>
        <patternFill>
          <bgColor indexed="9"/>
        </patternFill>
      </fill>
    </dxf>
    <dxf>
      <font>
        <color theme="0"/>
      </font>
    </dxf>
    <dxf>
      <font>
        <color theme="0"/>
      </font>
    </dxf>
    <dxf>
      <font>
        <condense val="0"/>
        <extend val="0"/>
        <color indexed="10"/>
      </font>
    </dxf>
    <dxf>
      <font>
        <color indexed="9"/>
      </font>
    </dxf>
    <dxf>
      <font>
        <strike val="0"/>
        <color indexed="10"/>
      </font>
      <fill>
        <patternFill>
          <bgColor indexed="9"/>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theme="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24848</xdr:colOff>
      <xdr:row>0</xdr:row>
      <xdr:rowOff>41413</xdr:rowOff>
    </xdr:from>
    <xdr:to>
      <xdr:col>14</xdr:col>
      <xdr:colOff>488674</xdr:colOff>
      <xdr:row>22</xdr:row>
      <xdr:rowOff>0</xdr:rowOff>
    </xdr:to>
    <xdr:sp macro="" textlink="">
      <xdr:nvSpPr>
        <xdr:cNvPr id="2" name="Text Box 1"/>
        <xdr:cNvSpPr txBox="1">
          <a:spLocks noChangeArrowheads="1"/>
        </xdr:cNvSpPr>
      </xdr:nvSpPr>
      <xdr:spPr bwMode="auto">
        <a:xfrm>
          <a:off x="6708913" y="41413"/>
          <a:ext cx="6104283" cy="60338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fr-FR" sz="1200" b="1" i="0" u="sng" strike="noStrike" baseline="0">
              <a:solidFill>
                <a:srgbClr val="000000"/>
              </a:solidFill>
              <a:latin typeface="Times New Roman"/>
              <a:cs typeface="Times New Roman"/>
            </a:rPr>
            <a:t>Instructions pour l'utilisation du classeur </a:t>
          </a:r>
          <a:endParaRPr lang="fr-FR" sz="1200" b="0" i="0" u="none" strike="noStrike" baseline="0">
            <a:solidFill>
              <a:srgbClr val="000000"/>
            </a:solidFill>
            <a:latin typeface="Times New Roman"/>
            <a:cs typeface="Times New Roman"/>
          </a:endParaRPr>
        </a:p>
        <a:p>
          <a:pPr algn="l" rtl="0">
            <a:defRPr sz="1000"/>
          </a:pPr>
          <a:endParaRPr lang="fr-FR" sz="1200" b="0" i="0" u="none" strike="noStrike" baseline="0">
            <a:solidFill>
              <a:srgbClr val="000000"/>
            </a:solidFill>
            <a:latin typeface="Times New Roman"/>
            <a:cs typeface="Times New Roman"/>
          </a:endParaRPr>
        </a:p>
        <a:p>
          <a:pPr algn="l" rtl="0">
            <a:defRPr sz="1000"/>
          </a:pPr>
          <a:r>
            <a:rPr lang="fr-FR" sz="1200" b="0" i="0" u="none" strike="noStrike" baseline="0">
              <a:solidFill>
                <a:srgbClr val="000000"/>
              </a:solidFill>
              <a:latin typeface="Times New Roman"/>
              <a:cs typeface="Times New Roman"/>
            </a:rPr>
            <a:t>- Saisir dans les zones vertes, les informations concernant l'épreuve dans l'onglet </a:t>
          </a:r>
          <a:r>
            <a:rPr lang="fr-FR" sz="1200" b="1" i="1" u="none" strike="noStrike" baseline="0">
              <a:solidFill>
                <a:srgbClr val="000000"/>
              </a:solidFill>
              <a:latin typeface="Times New Roman"/>
              <a:cs typeface="Times New Roman"/>
            </a:rPr>
            <a:t>"infos</a:t>
          </a:r>
          <a:r>
            <a:rPr lang="fr-FR" sz="1200" b="1" i="1" u="none" strike="noStrike" baseline="0">
              <a:solidFill>
                <a:sysClr val="windowText" lastClr="000000"/>
              </a:solidFill>
              <a:latin typeface="Times New Roman"/>
              <a:cs typeface="Times New Roman"/>
            </a:rPr>
            <a:t>"</a:t>
          </a:r>
          <a:r>
            <a:rPr lang="fr-FR" sz="1200" b="0" i="0" u="none" strike="noStrike" baseline="0">
              <a:solidFill>
                <a:srgbClr val="FF0000"/>
              </a:solidFill>
              <a:latin typeface="Times New Roman"/>
              <a:cs typeface="Times New Roman"/>
            </a:rPr>
            <a:t> </a:t>
          </a:r>
          <a:endParaRPr lang="fr-FR" sz="1200" b="0" i="0" u="none" strike="noStrike" baseline="0">
            <a:solidFill>
              <a:srgbClr val="000000"/>
            </a:solidFill>
            <a:latin typeface="Times New Roman"/>
            <a:cs typeface="Times New Roman"/>
          </a:endParaRPr>
        </a:p>
        <a:p>
          <a:pPr algn="l" rtl="0">
            <a:defRPr sz="1000"/>
          </a:pPr>
          <a:r>
            <a:rPr lang="fr-FR" sz="1200" b="0" i="0" u="none" strike="noStrike" baseline="0">
              <a:solidFill>
                <a:srgbClr val="000000"/>
              </a:solidFill>
              <a:latin typeface="Times New Roman"/>
              <a:cs typeface="Times New Roman"/>
            </a:rPr>
            <a:t>- Si candidat Absent, noter la mention "Abs" dans la partie </a:t>
          </a:r>
          <a:r>
            <a:rPr lang="fr-FR" sz="1200" b="1" i="1" u="none" strike="noStrike" baseline="0">
              <a:solidFill>
                <a:srgbClr val="000000"/>
              </a:solidFill>
              <a:latin typeface="Times New Roman"/>
              <a:cs typeface="Times New Roman"/>
            </a:rPr>
            <a:t>"observations" </a:t>
          </a:r>
        </a:p>
        <a:p>
          <a:pPr algn="l" rtl="0">
            <a:defRPr sz="1000"/>
          </a:pPr>
          <a:r>
            <a:rPr lang="fr-FR" sz="1200" b="1" i="1" u="none" strike="noStrike" baseline="0">
              <a:solidFill>
                <a:srgbClr val="000000"/>
              </a:solidFill>
              <a:latin typeface="Times New Roman"/>
              <a:cs typeface="Times New Roman"/>
            </a:rPr>
            <a:t>- </a:t>
          </a:r>
          <a:r>
            <a:rPr lang="fr-FR" sz="1200" b="0" i="0" u="none" strike="noStrike" baseline="0">
              <a:solidFill>
                <a:srgbClr val="000000"/>
              </a:solidFill>
              <a:latin typeface="Times New Roman"/>
              <a:cs typeface="Times New Roman"/>
            </a:rPr>
            <a:t>Imprimer la grille "E11 - grille jury" pour les  membre du jury et la grille "Grille pesée candidat" </a:t>
          </a:r>
          <a:br>
            <a:rPr lang="fr-FR" sz="1200" b="0" i="0" u="none" strike="noStrike" baseline="0">
              <a:solidFill>
                <a:srgbClr val="000000"/>
              </a:solidFill>
              <a:latin typeface="Times New Roman"/>
              <a:cs typeface="Times New Roman"/>
            </a:rPr>
          </a:br>
          <a:r>
            <a:rPr lang="fr-FR" sz="1200" b="0" i="0" u="none" strike="noStrike" baseline="0">
              <a:solidFill>
                <a:srgbClr val="000000"/>
              </a:solidFill>
              <a:latin typeface="Times New Roman"/>
              <a:cs typeface="Times New Roman"/>
            </a:rPr>
            <a:t>   à distribuer à chaque candidat (grilles de couleur violette)</a:t>
          </a:r>
        </a:p>
        <a:p>
          <a:pPr algn="l" rtl="0">
            <a:defRPr sz="1000"/>
          </a:pPr>
          <a:r>
            <a:rPr lang="fr-FR" sz="1200" b="0" i="0" u="none" strike="noStrike" baseline="0">
              <a:solidFill>
                <a:srgbClr val="000000"/>
              </a:solidFill>
              <a:latin typeface="Times New Roman"/>
              <a:cs typeface="Times New Roman"/>
            </a:rPr>
            <a:t>- </a:t>
          </a:r>
          <a:r>
            <a:rPr lang="fr-FR" sz="1200" b="0" i="0" u="none" strike="noStrike" baseline="0">
              <a:solidFill>
                <a:srgbClr val="000000"/>
              </a:solidFill>
              <a:latin typeface="Times New Roman" pitchFamily="18" charset="0"/>
              <a:cs typeface="Times New Roman" pitchFamily="18" charset="0"/>
            </a:rPr>
            <a:t>Saisir les notes dans les zones vertes des grilles </a:t>
          </a:r>
          <a:r>
            <a:rPr lang="fr-FR" sz="1200" b="1" i="1" baseline="0">
              <a:effectLst/>
              <a:latin typeface="Times New Roman" pitchFamily="18" charset="0"/>
              <a:ea typeface="+mn-ea"/>
              <a:cs typeface="Times New Roman" pitchFamily="18" charset="0"/>
            </a:rPr>
            <a:t>"E11" </a:t>
          </a:r>
          <a:r>
            <a:rPr lang="fr-FR" sz="1200" b="0" i="1" baseline="0">
              <a:effectLst/>
              <a:latin typeface="Times New Roman" pitchFamily="18" charset="0"/>
              <a:ea typeface="+mn-ea"/>
              <a:cs typeface="Times New Roman" pitchFamily="18" charset="0"/>
            </a:rPr>
            <a:t>et</a:t>
          </a:r>
          <a:r>
            <a:rPr lang="fr-FR" sz="1200" b="1" i="1" baseline="0">
              <a:effectLst/>
              <a:latin typeface="Times New Roman" pitchFamily="18" charset="0"/>
              <a:ea typeface="+mn-ea"/>
              <a:cs typeface="Times New Roman" pitchFamily="18" charset="0"/>
            </a:rPr>
            <a:t> "E12" </a:t>
          </a:r>
        </a:p>
        <a:p>
          <a:pPr algn="l" rtl="0">
            <a:defRPr sz="1000"/>
          </a:pPr>
          <a:r>
            <a:rPr lang="fr-FR" sz="1200" b="0" i="0" u="none" strike="noStrike" baseline="0">
              <a:solidFill>
                <a:srgbClr val="000000"/>
              </a:solidFill>
              <a:latin typeface="Times New Roman"/>
              <a:cs typeface="Times New Roman"/>
            </a:rPr>
            <a:t>- Imprimer la </a:t>
          </a:r>
          <a:r>
            <a:rPr lang="fr-FR" sz="1200" b="1" i="1" u="none" strike="noStrike" baseline="0">
              <a:solidFill>
                <a:srgbClr val="000000"/>
              </a:solidFill>
              <a:latin typeface="Times New Roman"/>
              <a:cs typeface="Times New Roman"/>
            </a:rPr>
            <a:t>"grille récapitulative"</a:t>
          </a:r>
          <a:endParaRPr lang="fr-FR" sz="1200" b="0" i="0" u="none" strike="noStrike" baseline="0">
            <a:solidFill>
              <a:srgbClr val="000000"/>
            </a:solidFill>
            <a:latin typeface="Times New Roman"/>
            <a:cs typeface="Times New Roman"/>
          </a:endParaRPr>
        </a:p>
        <a:p>
          <a:pPr algn="l" rtl="0">
            <a:defRPr sz="1000"/>
          </a:pPr>
          <a:r>
            <a:rPr lang="fr-FR" sz="1200" b="0" i="0" u="none" strike="noStrike" baseline="0">
              <a:solidFill>
                <a:srgbClr val="000000"/>
              </a:solidFill>
              <a:latin typeface="Times New Roman"/>
              <a:cs typeface="Times New Roman"/>
            </a:rPr>
            <a:t>- Faire émarger les membres du jury</a:t>
          </a:r>
        </a:p>
        <a:p>
          <a:pPr algn="l" rtl="0">
            <a:defRPr sz="1000"/>
          </a:pPr>
          <a:r>
            <a:rPr lang="fr-FR" sz="1200" b="0" i="0" u="none" strike="noStrike" baseline="0">
              <a:solidFill>
                <a:srgbClr val="000000"/>
              </a:solidFill>
              <a:latin typeface="Times New Roman"/>
              <a:cs typeface="Times New Roman"/>
            </a:rPr>
            <a:t>- Compléter éventuellement l'onglet </a:t>
          </a:r>
          <a:r>
            <a:rPr lang="fr-FR" sz="1200" b="1" i="1" u="none" strike="noStrike" baseline="0">
              <a:solidFill>
                <a:srgbClr val="000000"/>
              </a:solidFill>
              <a:latin typeface="Times New Roman"/>
              <a:cs typeface="Times New Roman"/>
            </a:rPr>
            <a:t>"Remarques"</a:t>
          </a:r>
          <a:r>
            <a:rPr lang="fr-FR" sz="1200" b="0" i="0" u="none" strike="noStrike" baseline="0">
              <a:solidFill>
                <a:srgbClr val="000000"/>
              </a:solidFill>
              <a:latin typeface="Times New Roman"/>
              <a:cs typeface="Times New Roman"/>
            </a:rPr>
            <a:t> (déroulement, sujets...)</a:t>
          </a:r>
        </a:p>
        <a:p>
          <a:pPr algn="l" rtl="0">
            <a:defRPr sz="1000"/>
          </a:pPr>
          <a:r>
            <a:rPr lang="fr-FR" sz="1200" b="0" i="0" u="none" strike="noStrike" baseline="0">
              <a:solidFill>
                <a:srgbClr val="000000"/>
              </a:solidFill>
              <a:latin typeface="Times New Roman"/>
              <a:cs typeface="Times New Roman"/>
            </a:rPr>
            <a:t>- Sauvegarder le fichier (nom de l'examen, du centre, date) </a:t>
          </a:r>
        </a:p>
        <a:p>
          <a:pPr algn="l" rtl="0">
            <a:defRPr sz="1000"/>
          </a:pPr>
          <a:r>
            <a:rPr lang="fr-FR" sz="1200" b="0" i="0" u="none" strike="noStrike" baseline="0">
              <a:solidFill>
                <a:srgbClr val="000000"/>
              </a:solidFill>
              <a:latin typeface="Times New Roman"/>
              <a:cs typeface="Times New Roman"/>
            </a:rPr>
            <a:t>        Ex : BP Boucher- IFP 43 - 12-05-20..) </a:t>
          </a:r>
          <a:r>
            <a:rPr lang="fr-FR" sz="1200" b="1" i="0" u="sng" strike="noStrike" baseline="0">
              <a:solidFill>
                <a:srgbClr val="FF0000"/>
              </a:solidFill>
              <a:latin typeface="Times New Roman"/>
              <a:cs typeface="Times New Roman"/>
            </a:rPr>
            <a:t>Respecter le format</a:t>
          </a:r>
        </a:p>
        <a:p>
          <a:pPr algn="l" rtl="0">
            <a:defRPr sz="1000"/>
          </a:pPr>
          <a:r>
            <a:rPr lang="fr-FR" sz="1200" b="0" i="0" u="none" strike="noStrike" baseline="0">
              <a:solidFill>
                <a:srgbClr val="000000"/>
              </a:solidFill>
              <a:latin typeface="Times New Roman"/>
              <a:cs typeface="Times New Roman"/>
            </a:rPr>
            <a:t>- Envoyer le fichier à l'IEN  </a:t>
          </a:r>
          <a:r>
            <a:rPr lang="fr-FR" sz="1200" b="0" i="0" u="none" strike="noStrike" baseline="0">
              <a:solidFill>
                <a:srgbClr val="0000FF"/>
              </a:solidFill>
              <a:latin typeface="Times New Roman"/>
              <a:cs typeface="Times New Roman"/>
            </a:rPr>
            <a:t>valerie.teulade@ac-clermont.fr</a:t>
          </a:r>
          <a:r>
            <a:rPr lang="fr-FR" sz="1200" b="0" i="0" u="none" strike="noStrike" baseline="0">
              <a:solidFill>
                <a:srgbClr val="000000"/>
              </a:solidFill>
              <a:latin typeface="Times New Roman"/>
              <a:cs typeface="Times New Roman"/>
            </a:rPr>
            <a:t> et à la DEC </a:t>
          </a:r>
          <a:r>
            <a:rPr lang="fr-FR" sz="1200" b="0" i="0" u="none" strike="noStrike" baseline="0">
              <a:solidFill>
                <a:srgbClr val="0070C0"/>
              </a:solidFill>
              <a:latin typeface="Times New Roman"/>
              <a:cs typeface="Times New Roman"/>
            </a:rPr>
            <a:t>ce.dec@ac-clermont.fr</a:t>
          </a:r>
        </a:p>
        <a:p>
          <a:pPr algn="l" rtl="0">
            <a:defRPr sz="1000"/>
          </a:pPr>
          <a:r>
            <a:rPr lang="fr-FR" sz="1200" b="0" i="0" u="none" strike="noStrike" baseline="0">
              <a:solidFill>
                <a:srgbClr val="000000"/>
              </a:solidFill>
              <a:latin typeface="Times New Roman"/>
              <a:cs typeface="Times New Roman"/>
            </a:rPr>
            <a:t>- Renvoyer à la DEC (Nadege GARDET) tous les documents papier (Bordereau de notation, feuille d'émargement, grilles finales... et tous les documents qui ont servi à l'évaluation) dans une chemise avec nom du diplôme, nom du centre, date de l'épreuve.</a:t>
          </a:r>
        </a:p>
        <a:p>
          <a:pPr algn="l" rtl="0">
            <a:defRPr sz="1000"/>
          </a:pPr>
          <a:endParaRPr lang="fr-FR" sz="1200" b="0" i="0" u="none" strike="noStrike" baseline="0">
            <a:solidFill>
              <a:srgbClr val="000000"/>
            </a:solidFill>
            <a:latin typeface="Times New Roman"/>
            <a:cs typeface="Times New Roman"/>
          </a:endParaRPr>
        </a:p>
        <a:p>
          <a:pPr algn="l" rtl="0">
            <a:defRPr sz="1000"/>
          </a:pPr>
          <a:r>
            <a:rPr lang="fr-FR" sz="1200" b="1" i="0" u="sng" strike="noStrike" baseline="0">
              <a:solidFill>
                <a:srgbClr val="000000"/>
              </a:solidFill>
              <a:latin typeface="Times New Roman"/>
              <a:cs typeface="Times New Roman"/>
            </a:rPr>
            <a:t>NOTE </a:t>
          </a:r>
          <a:endParaRPr lang="fr-FR" sz="1200" b="0" i="0" u="none" strike="noStrike" baseline="0">
            <a:solidFill>
              <a:srgbClr val="000000"/>
            </a:solidFill>
            <a:latin typeface="Times New Roman"/>
            <a:cs typeface="Times New Roman"/>
          </a:endParaRPr>
        </a:p>
        <a:p>
          <a:pPr algn="l" rtl="0">
            <a:defRPr sz="1000"/>
          </a:pPr>
          <a:r>
            <a:rPr lang="fr-FR" sz="1200" b="0" i="0" u="none" strike="noStrike" baseline="0">
              <a:solidFill>
                <a:srgbClr val="000000"/>
              </a:solidFill>
              <a:latin typeface="Times New Roman"/>
              <a:cs typeface="Times New Roman"/>
            </a:rPr>
            <a:t>Si vous avez des remarques ou que vous constatez des erreurs dans ce classeur, merci de le faire savoir par mail :</a:t>
          </a:r>
        </a:p>
        <a:p>
          <a:pPr algn="l" rtl="0">
            <a:defRPr sz="1000"/>
          </a:pPr>
          <a:endParaRPr lang="fr-FR" sz="1200" b="0" i="0" u="none" strike="noStrike" baseline="0">
            <a:solidFill>
              <a:srgbClr val="000000"/>
            </a:solidFill>
            <a:latin typeface="Times New Roman"/>
            <a:cs typeface="Times New Roman"/>
          </a:endParaRPr>
        </a:p>
        <a:p>
          <a:pPr algn="l" rtl="0">
            <a:defRPr sz="1000"/>
          </a:pPr>
          <a:r>
            <a:rPr lang="fr-FR" sz="1200" b="1" i="0" u="none" strike="noStrike" baseline="0">
              <a:solidFill>
                <a:srgbClr val="0000FF"/>
              </a:solidFill>
              <a:latin typeface="Times New Roman"/>
              <a:cs typeface="Times New Roman"/>
            </a:rPr>
            <a:t>Valerie.teulade@ac-clermont.fr </a:t>
          </a:r>
          <a:endParaRPr lang="fr-FR" sz="1200" b="0" i="0" u="none" strike="noStrike" baseline="0">
            <a:solidFill>
              <a:srgbClr val="000000"/>
            </a:solidFill>
            <a:latin typeface="Times New Roman"/>
            <a:cs typeface="Times New Roman"/>
          </a:endParaRPr>
        </a:p>
        <a:p>
          <a:pPr algn="l" rtl="0">
            <a:defRPr sz="1000"/>
          </a:pPr>
          <a:r>
            <a:rPr lang="fr-FR" sz="1200" b="0" i="0" u="none" strike="noStrike" baseline="0">
              <a:solidFill>
                <a:srgbClr val="000000"/>
              </a:solidFill>
              <a:latin typeface="Times New Roman"/>
              <a:cs typeface="Times New Roman"/>
            </a:rPr>
            <a:t>Tél : 04.73.99.35.24 ou 06.10.94.83.31</a:t>
          </a:r>
        </a:p>
      </xdr:txBody>
    </xdr:sp>
    <xdr:clientData/>
  </xdr:twoCellAnchor>
  <xdr:twoCellAnchor editAs="oneCell">
    <xdr:from>
      <xdr:col>5</xdr:col>
      <xdr:colOff>753716</xdr:colOff>
      <xdr:row>0</xdr:row>
      <xdr:rowOff>43596</xdr:rowOff>
    </xdr:from>
    <xdr:to>
      <xdr:col>6</xdr:col>
      <xdr:colOff>104361</xdr:colOff>
      <xdr:row>0</xdr:row>
      <xdr:rowOff>507423</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26325" y="43596"/>
          <a:ext cx="927654" cy="4638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2036363" y="63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2036363" y="1070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2036363" y="24584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036363" y="3417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036363" y="343489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1920240" y="640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1920240"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1920240" y="248659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1920240" y="3517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1920240" y="35008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1920240" y="35008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1920240" y="35008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1920240" y="35008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1920240" y="3517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503658</xdr:colOff>
      <xdr:row>1</xdr:row>
      <xdr:rowOff>59232</xdr:rowOff>
    </xdr:from>
    <xdr:to>
      <xdr:col>1</xdr:col>
      <xdr:colOff>274320</xdr:colOff>
      <xdr:row>2</xdr:row>
      <xdr:rowOff>132692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658" y="348792"/>
          <a:ext cx="433602" cy="2563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267766</xdr:colOff>
      <xdr:row>0</xdr:row>
      <xdr:rowOff>152400</xdr:rowOff>
    </xdr:from>
    <xdr:to>
      <xdr:col>3</xdr:col>
      <xdr:colOff>401946</xdr:colOff>
      <xdr:row>0</xdr:row>
      <xdr:rowOff>472532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1226" y="152400"/>
          <a:ext cx="682820" cy="3201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2126718</xdr:colOff>
      <xdr:row>0</xdr:row>
      <xdr:rowOff>152400</xdr:rowOff>
    </xdr:from>
    <xdr:to>
      <xdr:col>6</xdr:col>
      <xdr:colOff>2674342</xdr:colOff>
      <xdr:row>2</xdr:row>
      <xdr:rowOff>41252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9038" y="152400"/>
          <a:ext cx="547624" cy="323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139123</xdr:colOff>
      <xdr:row>0</xdr:row>
      <xdr:rowOff>106680</xdr:rowOff>
    </xdr:from>
    <xdr:to>
      <xdr:col>2</xdr:col>
      <xdr:colOff>616034</xdr:colOff>
      <xdr:row>0</xdr:row>
      <xdr:rowOff>408036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83" y="106680"/>
          <a:ext cx="476911" cy="301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193428</xdr:colOff>
      <xdr:row>2</xdr:row>
      <xdr:rowOff>52884</xdr:rowOff>
    </xdr:from>
    <xdr:to>
      <xdr:col>0</xdr:col>
      <xdr:colOff>844029</xdr:colOff>
      <xdr:row>4</xdr:row>
      <xdr:rowOff>17282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4628" y="348719"/>
          <a:ext cx="650601" cy="33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139639</xdr:colOff>
      <xdr:row>2</xdr:row>
      <xdr:rowOff>61849</xdr:rowOff>
    </xdr:from>
    <xdr:to>
      <xdr:col>3</xdr:col>
      <xdr:colOff>144781</xdr:colOff>
      <xdr:row>4</xdr:row>
      <xdr:rowOff>26247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239" y="480949"/>
          <a:ext cx="652842" cy="3301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45720</xdr:colOff>
      <xdr:row>0</xdr:row>
      <xdr:rowOff>88507</xdr:rowOff>
    </xdr:from>
    <xdr:to>
      <xdr:col>11</xdr:col>
      <xdr:colOff>44275</xdr:colOff>
      <xdr:row>1</xdr:row>
      <xdr:rowOff>327770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6840" y="88507"/>
          <a:ext cx="928195" cy="4373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0</xdr:colOff>
      <xdr:row>3</xdr:row>
      <xdr:rowOff>0</xdr:rowOff>
    </xdr:from>
    <xdr:ext cx="184731" cy="264560"/>
    <xdr:sp macro="" textlink="">
      <xdr:nvSpPr>
        <xdr:cNvPr id="2" name="ZoneTexte 1"/>
        <xdr:cNvSpPr txBox="1"/>
      </xdr:nvSpPr>
      <xdr:spPr>
        <a:xfrm>
          <a:off x="4280290" y="1029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54</xdr:row>
      <xdr:rowOff>0</xdr:rowOff>
    </xdr:from>
    <xdr:ext cx="184731" cy="264560"/>
    <xdr:sp macro="" textlink="">
      <xdr:nvSpPr>
        <xdr:cNvPr id="3" name="ZoneTexte 2"/>
        <xdr:cNvSpPr txBox="1"/>
      </xdr:nvSpPr>
      <xdr:spPr>
        <a:xfrm>
          <a:off x="4280290" y="18032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117</xdr:row>
      <xdr:rowOff>47625</xdr:rowOff>
    </xdr:from>
    <xdr:ext cx="184731" cy="264560"/>
    <xdr:sp macro="" textlink="">
      <xdr:nvSpPr>
        <xdr:cNvPr id="4" name="ZoneTexte 3"/>
        <xdr:cNvSpPr txBox="1"/>
      </xdr:nvSpPr>
      <xdr:spPr>
        <a:xfrm>
          <a:off x="4280290" y="36769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5" name="ZoneTexte 4"/>
        <xdr:cNvSpPr txBox="1"/>
      </xdr:nvSpPr>
      <xdr:spPr>
        <a:xfrm>
          <a:off x="4280290" y="508837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6" name="ZoneTexte 5"/>
        <xdr:cNvSpPr txBox="1"/>
      </xdr:nvSpPr>
      <xdr:spPr>
        <a:xfrm>
          <a:off x="2302977" y="249315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7" name="ZoneTexte 6"/>
        <xdr:cNvSpPr txBox="1"/>
      </xdr:nvSpPr>
      <xdr:spPr>
        <a:xfrm>
          <a:off x="2302977" y="2513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8" name="ZoneTexte 7"/>
        <xdr:cNvSpPr txBox="1"/>
      </xdr:nvSpPr>
      <xdr:spPr>
        <a:xfrm>
          <a:off x="2302977" y="2513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163</xdr:row>
      <xdr:rowOff>47625</xdr:rowOff>
    </xdr:from>
    <xdr:ext cx="184731" cy="264560"/>
    <xdr:sp macro="" textlink="">
      <xdr:nvSpPr>
        <xdr:cNvPr id="9" name="ZoneTexte 8"/>
        <xdr:cNvSpPr txBox="1"/>
      </xdr:nvSpPr>
      <xdr:spPr>
        <a:xfrm>
          <a:off x="2302977" y="2513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164</xdr:row>
      <xdr:rowOff>0</xdr:rowOff>
    </xdr:from>
    <xdr:ext cx="184731" cy="264560"/>
    <xdr:sp macro="" textlink="">
      <xdr:nvSpPr>
        <xdr:cNvPr id="10" name="ZoneTexte 9"/>
        <xdr:cNvSpPr txBox="1"/>
      </xdr:nvSpPr>
      <xdr:spPr>
        <a:xfrm>
          <a:off x="2302977" y="25138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indexed="41"/>
  </sheetPr>
  <dimension ref="A1:O31"/>
  <sheetViews>
    <sheetView showGridLines="0" topLeftCell="A2" zoomScale="115" zoomScaleNormal="115" workbookViewId="0">
      <selection activeCell="B15" sqref="B15"/>
    </sheetView>
  </sheetViews>
  <sheetFormatPr baseColWidth="10" defaultColWidth="11.28515625" defaultRowHeight="12.75" x14ac:dyDescent="0.2"/>
  <cols>
    <col min="1" max="1" width="11.28515625" style="2" customWidth="1"/>
    <col min="2" max="2" width="16.28515625" style="2" customWidth="1"/>
    <col min="3" max="3" width="12.28515625" style="2" customWidth="1"/>
    <col min="4" max="4" width="13" style="2" customWidth="1"/>
    <col min="5" max="5" width="14.5703125" style="2" customWidth="1"/>
    <col min="6" max="6" width="23" style="46" customWidth="1"/>
    <col min="7" max="7" width="32.140625" style="46" customWidth="1"/>
    <col min="8" max="8" width="1.85546875" style="2" customWidth="1"/>
    <col min="9" max="9" width="29" style="2" customWidth="1"/>
    <col min="10" max="10" width="5" style="2" customWidth="1"/>
    <col min="11" max="11" width="8.7109375" style="2" customWidth="1"/>
    <col min="12" max="12" width="15.85546875" style="2" customWidth="1"/>
    <col min="13" max="13" width="14.7109375" style="2" customWidth="1"/>
    <col min="14" max="16384" width="11.28515625" style="2"/>
  </cols>
  <sheetData>
    <row r="1" spans="1:15" s="22" customFormat="1" ht="40.5" customHeight="1" x14ac:dyDescent="0.2">
      <c r="A1" s="51" t="s">
        <v>43</v>
      </c>
      <c r="B1" s="52"/>
      <c r="C1" s="52"/>
      <c r="D1" s="509">
        <v>45456</v>
      </c>
      <c r="E1" s="509"/>
      <c r="F1" s="149"/>
      <c r="G1" s="343"/>
      <c r="H1" s="50"/>
    </row>
    <row r="2" spans="1:15" ht="36.75" customHeight="1" x14ac:dyDescent="0.3">
      <c r="A2" s="504" t="s">
        <v>353</v>
      </c>
      <c r="B2" s="504"/>
      <c r="C2" s="504"/>
      <c r="D2" s="504"/>
      <c r="E2" s="504"/>
      <c r="F2" s="504"/>
      <c r="G2" s="504"/>
    </row>
    <row r="3" spans="1:15" ht="16.5" x14ac:dyDescent="0.3">
      <c r="A3" s="3" t="s">
        <v>20</v>
      </c>
      <c r="B3" s="4" t="s">
        <v>8</v>
      </c>
      <c r="C3" s="5"/>
      <c r="D3" s="6" t="s">
        <v>9</v>
      </c>
      <c r="E3" s="507"/>
      <c r="F3" s="508"/>
      <c r="G3" s="330"/>
      <c r="H3" s="330"/>
      <c r="J3" s="7"/>
      <c r="O3" s="2">
        <f>IF(Infos!C15="abs","abs",Infos!B15)</f>
        <v>0</v>
      </c>
    </row>
    <row r="4" spans="1:15" ht="16.5" x14ac:dyDescent="0.3">
      <c r="A4" s="8"/>
      <c r="B4" s="9"/>
      <c r="C4" s="10"/>
      <c r="D4" s="11"/>
      <c r="E4" s="11"/>
      <c r="F4" s="44"/>
      <c r="G4" s="44"/>
      <c r="H4" s="44"/>
      <c r="I4" s="10"/>
      <c r="J4" s="7"/>
      <c r="K4" s="7"/>
      <c r="L4" s="7"/>
    </row>
    <row r="5" spans="1:15" ht="16.5" x14ac:dyDescent="0.3">
      <c r="A5" s="3" t="s">
        <v>10</v>
      </c>
      <c r="B5" s="4" t="s">
        <v>7</v>
      </c>
      <c r="C5" s="5"/>
      <c r="D5" s="6" t="s">
        <v>11</v>
      </c>
      <c r="E5" s="505" t="s">
        <v>169</v>
      </c>
      <c r="F5" s="506"/>
      <c r="G5" s="45"/>
      <c r="H5" s="45"/>
      <c r="I5" s="12"/>
      <c r="J5" s="7"/>
      <c r="K5" s="7"/>
      <c r="L5" s="7"/>
    </row>
    <row r="6" spans="1:15" ht="16.5" x14ac:dyDescent="0.3">
      <c r="A6" s="13"/>
      <c r="B6" s="14"/>
      <c r="C6" s="15"/>
      <c r="D6" s="11"/>
      <c r="E6" s="11"/>
      <c r="F6" s="44"/>
      <c r="G6" s="44"/>
      <c r="H6" s="44"/>
      <c r="I6" s="16"/>
      <c r="J6" s="7"/>
      <c r="K6" s="7"/>
      <c r="L6" s="7"/>
    </row>
    <row r="7" spans="1:15" ht="16.5" x14ac:dyDescent="0.3">
      <c r="A7" s="6" t="s">
        <v>12</v>
      </c>
      <c r="B7" s="1">
        <v>44347</v>
      </c>
      <c r="C7" s="17"/>
      <c r="D7" s="6" t="s">
        <v>13</v>
      </c>
      <c r="E7" s="511"/>
      <c r="F7" s="512"/>
      <c r="G7" s="331"/>
      <c r="H7" s="331"/>
      <c r="J7" s="7"/>
    </row>
    <row r="8" spans="1:15" ht="15.75" customHeight="1" x14ac:dyDescent="0.2">
      <c r="A8" s="18"/>
      <c r="B8" s="19"/>
      <c r="C8" s="19"/>
      <c r="H8" s="46"/>
      <c r="I8" s="20"/>
    </row>
    <row r="9" spans="1:15" ht="21" customHeight="1" x14ac:dyDescent="0.2">
      <c r="A9" s="21" t="s">
        <v>16</v>
      </c>
      <c r="B9" s="30" t="s">
        <v>28</v>
      </c>
      <c r="D9" s="21" t="s">
        <v>15</v>
      </c>
      <c r="E9" s="513"/>
      <c r="F9" s="514"/>
      <c r="G9" s="332"/>
      <c r="H9" s="332"/>
    </row>
    <row r="10" spans="1:15" ht="18.75" customHeight="1" x14ac:dyDescent="0.2">
      <c r="H10" s="46"/>
    </row>
    <row r="11" spans="1:15" s="22" customFormat="1" ht="20.100000000000001" customHeight="1" x14ac:dyDescent="0.2">
      <c r="A11" s="21" t="s">
        <v>17</v>
      </c>
      <c r="B11" s="30">
        <v>15</v>
      </c>
      <c r="D11" s="43" t="s">
        <v>221</v>
      </c>
      <c r="E11" s="515"/>
      <c r="F11" s="516"/>
      <c r="G11" s="333"/>
      <c r="H11" s="333"/>
    </row>
    <row r="12" spans="1:15" s="22" customFormat="1" ht="20.100000000000001" customHeight="1" x14ac:dyDescent="0.2">
      <c r="D12" s="43" t="s">
        <v>41</v>
      </c>
      <c r="E12" s="515"/>
      <c r="F12" s="516"/>
      <c r="G12" s="47"/>
      <c r="H12" s="23"/>
      <c r="I12" s="24"/>
    </row>
    <row r="13" spans="1:15" s="22" customFormat="1" ht="20.100000000000001" customHeight="1" x14ac:dyDescent="0.2">
      <c r="E13" s="23"/>
      <c r="F13" s="47"/>
      <c r="G13" s="47"/>
      <c r="H13" s="23"/>
      <c r="I13" s="24"/>
    </row>
    <row r="14" spans="1:15" s="22" customFormat="1" ht="18" customHeight="1" x14ac:dyDescent="0.2">
      <c r="A14" s="2"/>
      <c r="B14" s="53" t="s">
        <v>14</v>
      </c>
      <c r="C14" s="25" t="s">
        <v>29</v>
      </c>
      <c r="D14" s="517" t="s">
        <v>42</v>
      </c>
      <c r="E14" s="518"/>
      <c r="F14" s="519"/>
      <c r="G14" s="23"/>
      <c r="H14" s="24"/>
    </row>
    <row r="15" spans="1:15" s="22" customFormat="1" ht="22.5" customHeight="1" x14ac:dyDescent="0.2">
      <c r="A15" s="26" t="s">
        <v>21</v>
      </c>
      <c r="B15" s="148"/>
      <c r="C15" s="148"/>
      <c r="D15" s="49">
        <v>1</v>
      </c>
      <c r="E15" s="520" t="s">
        <v>0</v>
      </c>
      <c r="F15" s="374"/>
      <c r="G15" s="23"/>
    </row>
    <row r="16" spans="1:15" s="22" customFormat="1" ht="20.100000000000001" customHeight="1" x14ac:dyDescent="0.2">
      <c r="A16" s="26" t="s">
        <v>22</v>
      </c>
      <c r="B16" s="148"/>
      <c r="C16" s="148"/>
      <c r="D16" s="49">
        <v>2</v>
      </c>
      <c r="E16" s="521"/>
      <c r="F16" s="374"/>
      <c r="G16" s="23"/>
      <c r="I16" s="27"/>
    </row>
    <row r="17" spans="1:9" s="22" customFormat="1" ht="20.100000000000001" customHeight="1" x14ac:dyDescent="0.2">
      <c r="A17" s="26" t="s">
        <v>23</v>
      </c>
      <c r="B17" s="148"/>
      <c r="C17" s="148"/>
      <c r="D17" s="49">
        <v>3</v>
      </c>
      <c r="E17" s="520" t="s">
        <v>6</v>
      </c>
      <c r="F17" s="374"/>
      <c r="G17" s="23"/>
      <c r="I17" s="24"/>
    </row>
    <row r="18" spans="1:9" s="22" customFormat="1" ht="20.100000000000001" customHeight="1" x14ac:dyDescent="0.2">
      <c r="A18" s="26" t="s">
        <v>24</v>
      </c>
      <c r="B18" s="148"/>
      <c r="C18" s="148"/>
      <c r="D18" s="49">
        <v>4</v>
      </c>
      <c r="E18" s="521"/>
      <c r="F18" s="374"/>
      <c r="G18" s="23"/>
      <c r="I18" s="24"/>
    </row>
    <row r="19" spans="1:9" s="22" customFormat="1" ht="20.100000000000001" customHeight="1" x14ac:dyDescent="0.2">
      <c r="A19" s="26" t="s">
        <v>25</v>
      </c>
      <c r="B19" s="148"/>
      <c r="C19" s="148"/>
      <c r="D19" s="49">
        <v>5</v>
      </c>
      <c r="E19" s="520" t="s">
        <v>5</v>
      </c>
      <c r="F19" s="374"/>
      <c r="G19" s="23"/>
      <c r="I19" s="24"/>
    </row>
    <row r="20" spans="1:9" s="22" customFormat="1" ht="20.100000000000001" customHeight="1" x14ac:dyDescent="0.2">
      <c r="A20" s="26" t="s">
        <v>26</v>
      </c>
      <c r="B20" s="148"/>
      <c r="C20" s="148"/>
      <c r="D20" s="49">
        <v>6</v>
      </c>
      <c r="E20" s="521"/>
      <c r="F20" s="374"/>
      <c r="G20" s="23"/>
      <c r="I20" s="24"/>
    </row>
    <row r="21" spans="1:9" s="22" customFormat="1" ht="20.100000000000001" customHeight="1" x14ac:dyDescent="0.2">
      <c r="A21" s="26" t="s">
        <v>27</v>
      </c>
      <c r="B21" s="342"/>
      <c r="C21" s="342"/>
      <c r="D21" s="368"/>
      <c r="E21" s="369"/>
      <c r="F21" s="371"/>
      <c r="G21" s="23"/>
      <c r="I21" s="24"/>
    </row>
    <row r="22" spans="1:9" s="22" customFormat="1" ht="20.100000000000001" customHeight="1" x14ac:dyDescent="0.2">
      <c r="A22" s="26" t="s">
        <v>261</v>
      </c>
      <c r="B22" s="342"/>
      <c r="C22" s="342"/>
      <c r="D22" s="372"/>
      <c r="E22" s="370"/>
      <c r="F22" s="23"/>
      <c r="G22" s="23"/>
      <c r="I22" s="24"/>
    </row>
    <row r="23" spans="1:9" ht="21" customHeight="1" x14ac:dyDescent="0.2">
      <c r="A23" s="28"/>
      <c r="B23" s="29"/>
      <c r="C23" s="29"/>
    </row>
    <row r="24" spans="1:9" ht="21.75" customHeight="1" x14ac:dyDescent="0.2">
      <c r="A24" s="524" t="s">
        <v>80</v>
      </c>
      <c r="B24" s="525"/>
      <c r="C24" s="525"/>
      <c r="D24" s="526"/>
      <c r="E24" s="27"/>
      <c r="F24" s="27"/>
      <c r="G24" s="27"/>
    </row>
    <row r="25" spans="1:9" ht="20.25" customHeight="1" x14ac:dyDescent="0.2">
      <c r="A25" s="528" t="s">
        <v>18</v>
      </c>
      <c r="B25" s="529"/>
      <c r="C25" s="527" t="s">
        <v>19</v>
      </c>
      <c r="D25" s="527"/>
      <c r="E25" s="48"/>
      <c r="F25" s="48"/>
      <c r="G25" s="48"/>
    </row>
    <row r="26" spans="1:9" ht="21" customHeight="1" x14ac:dyDescent="0.2">
      <c r="A26" s="522"/>
      <c r="B26" s="523"/>
      <c r="C26" s="510"/>
      <c r="D26" s="510"/>
      <c r="E26" s="334"/>
      <c r="F26" s="68"/>
      <c r="G26" s="68"/>
    </row>
    <row r="27" spans="1:9" ht="20.25" customHeight="1" x14ac:dyDescent="0.2">
      <c r="A27" s="522"/>
      <c r="B27" s="523"/>
      <c r="C27" s="510"/>
      <c r="D27" s="510"/>
      <c r="E27" s="334"/>
      <c r="F27" s="68"/>
      <c r="G27" s="68"/>
    </row>
    <row r="28" spans="1:9" ht="21.75" customHeight="1" x14ac:dyDescent="0.2">
      <c r="A28" s="522"/>
      <c r="B28" s="523"/>
      <c r="C28" s="510"/>
      <c r="D28" s="510"/>
      <c r="E28" s="334"/>
      <c r="F28" s="68"/>
      <c r="G28" s="68"/>
    </row>
    <row r="29" spans="1:9" ht="21" customHeight="1" x14ac:dyDescent="0.2">
      <c r="A29" s="522"/>
      <c r="B29" s="523"/>
      <c r="C29" s="510"/>
      <c r="D29" s="510"/>
      <c r="E29" s="334"/>
      <c r="F29" s="68"/>
      <c r="G29" s="68"/>
    </row>
    <row r="30" spans="1:9" ht="20.25" customHeight="1" x14ac:dyDescent="0.2">
      <c r="A30" s="522"/>
      <c r="B30" s="523"/>
      <c r="C30" s="510"/>
      <c r="D30" s="510"/>
      <c r="E30" s="334"/>
      <c r="F30" s="68"/>
      <c r="G30" s="68"/>
    </row>
    <row r="31" spans="1:9" ht="19.5" customHeight="1" x14ac:dyDescent="0.2">
      <c r="A31" s="522"/>
      <c r="B31" s="523"/>
      <c r="C31" s="510"/>
      <c r="D31" s="510"/>
      <c r="E31" s="334"/>
      <c r="F31" s="68"/>
      <c r="G31" s="68"/>
    </row>
  </sheetData>
  <sheetProtection algorithmName="SHA-512" hashValue="wIvFC0NBvRFryOKqoSbm7TsRTq8qCA5xozOEFcgPq6T8po1uFJfdkE8+mMggqeYLujfDL+L+yzk7K92y6vbHKQ==" saltValue="mWW1luMHaVL0P1Wfgs7oGg==" spinCount="100000" sheet="1" formatColumns="0" selectLockedCells="1"/>
  <mergeCells count="27">
    <mergeCell ref="A31:B31"/>
    <mergeCell ref="A30:B30"/>
    <mergeCell ref="A24:D24"/>
    <mergeCell ref="C25:D25"/>
    <mergeCell ref="C26:D26"/>
    <mergeCell ref="C27:D27"/>
    <mergeCell ref="C28:D28"/>
    <mergeCell ref="A25:B25"/>
    <mergeCell ref="A26:B26"/>
    <mergeCell ref="A27:B27"/>
    <mergeCell ref="A28:B28"/>
    <mergeCell ref="A29:B29"/>
    <mergeCell ref="C30:D30"/>
    <mergeCell ref="C31:D31"/>
    <mergeCell ref="A2:G2"/>
    <mergeCell ref="E5:F5"/>
    <mergeCell ref="E3:F3"/>
    <mergeCell ref="D1:E1"/>
    <mergeCell ref="C29:D29"/>
    <mergeCell ref="E7:F7"/>
    <mergeCell ref="E9:F9"/>
    <mergeCell ref="E11:F11"/>
    <mergeCell ref="E12:F12"/>
    <mergeCell ref="D14:F14"/>
    <mergeCell ref="E15:E16"/>
    <mergeCell ref="E17:E18"/>
    <mergeCell ref="E19:E20"/>
  </mergeCells>
  <phoneticPr fontId="21" type="noConversion"/>
  <pageMargins left="0.39370078740157483" right="0.39370078740157483" top="0.39370078740157483" bottom="0.39370078740157483" header="0.51181102362204722" footer="0.51181102362204722"/>
  <pageSetup paperSize="9" orientation="landscape" r:id="rId1"/>
  <headerFooter alignWithMargins="0"/>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0000"/>
  </sheetPr>
  <dimension ref="A1:L33"/>
  <sheetViews>
    <sheetView showGridLines="0" tabSelected="1" topLeftCell="A19" workbookViewId="0">
      <selection activeCell="J28" sqref="J28:L28"/>
    </sheetView>
  </sheetViews>
  <sheetFormatPr baseColWidth="10" defaultColWidth="11.28515625" defaultRowHeight="12.75" x14ac:dyDescent="0.2"/>
  <cols>
    <col min="1" max="1" width="4.85546875" style="2" customWidth="1"/>
    <col min="2" max="2" width="30.42578125" style="2" customWidth="1"/>
    <col min="3" max="3" width="5.5703125" style="2" customWidth="1"/>
    <col min="4" max="4" width="7.28515625" style="2" customWidth="1"/>
    <col min="5" max="5" width="7" style="2" customWidth="1"/>
    <col min="6" max="6" width="7.140625" style="2" customWidth="1"/>
    <col min="7" max="7" width="7" style="2" customWidth="1"/>
    <col min="8" max="8" width="5.7109375" style="2" customWidth="1"/>
    <col min="9" max="9" width="6.5703125" style="2" customWidth="1"/>
    <col min="10" max="10" width="7" style="2" customWidth="1"/>
    <col min="11" max="12" width="6.5703125" style="2" customWidth="1"/>
    <col min="13" max="16384" width="11.28515625" style="2"/>
  </cols>
  <sheetData>
    <row r="1" spans="1:12" ht="15.75" customHeight="1" x14ac:dyDescent="0.2">
      <c r="A1" s="54" t="s">
        <v>32</v>
      </c>
      <c r="B1" s="54"/>
      <c r="C1" s="54"/>
      <c r="D1" s="55"/>
      <c r="E1" s="56" t="s">
        <v>37</v>
      </c>
      <c r="F1" s="455">
        <f>Infos!E7</f>
        <v>0</v>
      </c>
      <c r="G1" s="57"/>
      <c r="H1" s="58"/>
      <c r="I1" s="58"/>
      <c r="J1" s="61"/>
      <c r="K1" s="456"/>
      <c r="L1" s="456"/>
    </row>
    <row r="2" spans="1:12" ht="39" customHeight="1" x14ac:dyDescent="0.2">
      <c r="A2" s="54" t="s">
        <v>36</v>
      </c>
      <c r="B2" s="54"/>
      <c r="C2" s="54"/>
      <c r="D2" s="55"/>
      <c r="E2" s="56" t="s">
        <v>38</v>
      </c>
      <c r="F2" s="427">
        <f>Infos!B7</f>
        <v>44347</v>
      </c>
      <c r="G2" s="57"/>
      <c r="H2" s="58"/>
      <c r="I2" s="58"/>
      <c r="J2" s="61"/>
      <c r="K2" s="454"/>
      <c r="L2" s="454"/>
    </row>
    <row r="3" spans="1:12" ht="15.75" customHeight="1" x14ac:dyDescent="0.2">
      <c r="C3" s="62"/>
      <c r="D3" s="28"/>
      <c r="E3" s="28"/>
      <c r="F3" s="28"/>
      <c r="G3" s="28"/>
      <c r="H3" s="28"/>
      <c r="I3" s="28"/>
      <c r="J3" s="28"/>
    </row>
    <row r="4" spans="1:12" ht="15.75" customHeight="1" x14ac:dyDescent="0.2">
      <c r="C4" s="62"/>
      <c r="D4" s="762" t="s">
        <v>170</v>
      </c>
      <c r="E4" s="762"/>
      <c r="F4" s="762"/>
      <c r="G4" s="762"/>
      <c r="H4" s="762"/>
      <c r="I4" s="762"/>
      <c r="J4" s="762"/>
    </row>
    <row r="5" spans="1:12" ht="16.5" x14ac:dyDescent="0.2">
      <c r="A5" s="22"/>
      <c r="B5" s="763" t="s">
        <v>30</v>
      </c>
      <c r="C5" s="583"/>
      <c r="D5" s="31">
        <f>IF(Infos!$C15="ABS","ABS",Infos!$B15)</f>
        <v>0</v>
      </c>
      <c r="E5" s="31">
        <f>IF(Infos!$C16="ABS","ABS",Infos!$B16)</f>
        <v>0</v>
      </c>
      <c r="F5" s="31">
        <f>IF(Infos!$C17="ABS","ABS",Infos!$B17)</f>
        <v>0</v>
      </c>
      <c r="G5" s="31">
        <f>IF(Infos!$C18="ABS","ABS",Infos!$B18)</f>
        <v>0</v>
      </c>
      <c r="H5" s="31">
        <f>IF(Infos!$C19="ABS","ABS",Infos!$B19)</f>
        <v>0</v>
      </c>
      <c r="I5" s="31">
        <f>IF(Infos!$C20="ABS","ABS",Infos!$B20)</f>
        <v>0</v>
      </c>
      <c r="J5" s="31">
        <f>IF(Infos!C21="ABS","ABS",Infos!B21)</f>
        <v>0</v>
      </c>
      <c r="K5" s="31">
        <f>IF(Infos!C22="ABS","ABS",Infos!B22)</f>
        <v>0</v>
      </c>
      <c r="L5" s="495"/>
    </row>
    <row r="6" spans="1:12" ht="23.25" customHeight="1" x14ac:dyDescent="0.2">
      <c r="A6" s="764" t="s">
        <v>156</v>
      </c>
      <c r="B6" s="32" t="s">
        <v>152</v>
      </c>
      <c r="C6" s="145">
        <v>10</v>
      </c>
      <c r="D6" s="327" t="str">
        <f>'E11-Organisation-Préparation'!K$12</f>
        <v/>
      </c>
      <c r="E6" s="327" t="str">
        <f>'E11-Organisation-Préparation'!O$12</f>
        <v/>
      </c>
      <c r="F6" s="327" t="str">
        <f>'E11-Organisation-Préparation'!S$12</f>
        <v/>
      </c>
      <c r="G6" s="327" t="str">
        <f>'E11-Organisation-Préparation'!W$12</f>
        <v/>
      </c>
      <c r="H6" s="327" t="str">
        <f>'E11-Organisation-Préparation'!AA$12</f>
        <v/>
      </c>
      <c r="I6" s="327" t="str">
        <f>'E11-Organisation-Préparation'!AE$12</f>
        <v/>
      </c>
      <c r="J6" s="327" t="str">
        <f>'E11-Organisation-Préparation'!AI$12</f>
        <v/>
      </c>
      <c r="K6" s="327" t="str">
        <f>'E11-Organisation-Préparation'!AM$12</f>
        <v/>
      </c>
      <c r="L6" s="491"/>
    </row>
    <row r="7" spans="1:12" s="34" customFormat="1" ht="23.25" customHeight="1" x14ac:dyDescent="0.25">
      <c r="A7" s="764"/>
      <c r="B7" s="33" t="s">
        <v>153</v>
      </c>
      <c r="C7" s="146">
        <v>160</v>
      </c>
      <c r="D7" s="327" t="str">
        <f>'E11-Organisation-Préparation'!K$40</f>
        <v/>
      </c>
      <c r="E7" s="327" t="str">
        <f>'E11-Organisation-Préparation'!O$40</f>
        <v/>
      </c>
      <c r="F7" s="327" t="str">
        <f>'E11-Organisation-Préparation'!S$40</f>
        <v/>
      </c>
      <c r="G7" s="327" t="str">
        <f>'E11-Organisation-Préparation'!W$40</f>
        <v/>
      </c>
      <c r="H7" s="327" t="str">
        <f>'E11-Organisation-Préparation'!AA$40</f>
        <v/>
      </c>
      <c r="I7" s="327" t="str">
        <f>'E11-Organisation-Préparation'!AE$40</f>
        <v/>
      </c>
      <c r="J7" s="327" t="str">
        <f>'E11-Organisation-Préparation'!AI$40</f>
        <v/>
      </c>
      <c r="K7" s="327" t="str">
        <f>'E11-Organisation-Préparation'!AM$40</f>
        <v/>
      </c>
      <c r="L7" s="491"/>
    </row>
    <row r="8" spans="1:12" ht="30" customHeight="1" x14ac:dyDescent="0.2">
      <c r="A8" s="764"/>
      <c r="B8" s="32" t="s">
        <v>154</v>
      </c>
      <c r="C8" s="145">
        <v>15</v>
      </c>
      <c r="D8" s="327" t="str">
        <f>'E11-Présentation-Hygiène-Entret'!K$9</f>
        <v/>
      </c>
      <c r="E8" s="327" t="str">
        <f>'E11-Présentation-Hygiène-Entret'!O$9</f>
        <v/>
      </c>
      <c r="F8" s="327" t="str">
        <f>'E11-Présentation-Hygiène-Entret'!S$9</f>
        <v/>
      </c>
      <c r="G8" s="327" t="str">
        <f>'E11-Présentation-Hygiène-Entret'!W$9</f>
        <v/>
      </c>
      <c r="H8" s="327" t="str">
        <f>'E11-Présentation-Hygiène-Entret'!AA$9</f>
        <v/>
      </c>
      <c r="I8" s="327" t="str">
        <f>'E11-Présentation-Hygiène-Entret'!AE$9</f>
        <v/>
      </c>
      <c r="J8" s="327" t="str">
        <f>'E11-Présentation-Hygiène-Entret'!AI$9</f>
        <v/>
      </c>
      <c r="K8" s="327" t="str">
        <f>'E11-Présentation-Hygiène-Entret'!AM$9</f>
        <v/>
      </c>
      <c r="L8" s="491"/>
    </row>
    <row r="9" spans="1:12" ht="23.25" customHeight="1" x14ac:dyDescent="0.2">
      <c r="A9" s="764"/>
      <c r="B9" s="32" t="s">
        <v>155</v>
      </c>
      <c r="C9" s="145">
        <v>15</v>
      </c>
      <c r="D9" s="327" t="str">
        <f>'E11-Présentation-Hygiène-Entret'!K$13</f>
        <v/>
      </c>
      <c r="E9" s="327" t="str">
        <f>'E11-Présentation-Hygiène-Entret'!O$13</f>
        <v/>
      </c>
      <c r="F9" s="327" t="str">
        <f>'E11-Présentation-Hygiène-Entret'!S$13</f>
        <v/>
      </c>
      <c r="G9" s="327" t="str">
        <f>'E11-Présentation-Hygiène-Entret'!W$13</f>
        <v/>
      </c>
      <c r="H9" s="327" t="str">
        <f>'E11-Présentation-Hygiène-Entret'!AA$13</f>
        <v/>
      </c>
      <c r="I9" s="327" t="str">
        <f>'E11-Présentation-Hygiène-Entret'!AE$13</f>
        <v/>
      </c>
      <c r="J9" s="327" t="str">
        <f>'E11-Présentation-Hygiène-Entret'!AI$13</f>
        <v/>
      </c>
      <c r="K9" s="327" t="str">
        <f>'E11-Présentation-Hygiène-Entret'!AM$13</f>
        <v/>
      </c>
      <c r="L9" s="491"/>
    </row>
    <row r="10" spans="1:12" ht="23.25" customHeight="1" x14ac:dyDescent="0.2">
      <c r="A10" s="764"/>
      <c r="B10" s="32" t="s">
        <v>180</v>
      </c>
      <c r="C10" s="145">
        <v>20</v>
      </c>
      <c r="D10" s="327" t="str">
        <f>'E11-Présentation-Hygiène-Entret'!K$17</f>
        <v/>
      </c>
      <c r="E10" s="327" t="str">
        <f>'E11-Présentation-Hygiène-Entret'!O$17</f>
        <v/>
      </c>
      <c r="F10" s="327" t="str">
        <f>'E11-Présentation-Hygiène-Entret'!S$17</f>
        <v/>
      </c>
      <c r="G10" s="327" t="str">
        <f>'E11-Présentation-Hygiène-Entret'!W$17</f>
        <v/>
      </c>
      <c r="H10" s="327" t="str">
        <f>'E11-Présentation-Hygiène-Entret'!AA$17</f>
        <v/>
      </c>
      <c r="I10" s="327" t="str">
        <f>'E11-Présentation-Hygiène-Entret'!AE$17</f>
        <v/>
      </c>
      <c r="J10" s="327" t="str">
        <f>'E11-Présentation-Hygiène-Entret'!AI$17</f>
        <v/>
      </c>
      <c r="K10" s="327" t="str">
        <f>'E11-Présentation-Hygiène-Entret'!AM$17</f>
        <v/>
      </c>
      <c r="L10" s="491"/>
    </row>
    <row r="11" spans="1:12" s="35" customFormat="1" ht="23.25" customHeight="1" x14ac:dyDescent="0.2">
      <c r="A11" s="756" t="s">
        <v>157</v>
      </c>
      <c r="B11" s="757"/>
      <c r="C11" s="339">
        <f t="shared" ref="C11:J11" si="0">SUM(C6:C10)</f>
        <v>220</v>
      </c>
      <c r="D11" s="340">
        <f t="shared" si="0"/>
        <v>0</v>
      </c>
      <c r="E11" s="340">
        <f t="shared" si="0"/>
        <v>0</v>
      </c>
      <c r="F11" s="340">
        <f t="shared" si="0"/>
        <v>0</v>
      </c>
      <c r="G11" s="340">
        <f t="shared" si="0"/>
        <v>0</v>
      </c>
      <c r="H11" s="340">
        <f t="shared" si="0"/>
        <v>0</v>
      </c>
      <c r="I11" s="340">
        <f t="shared" si="0"/>
        <v>0</v>
      </c>
      <c r="J11" s="341">
        <f t="shared" si="0"/>
        <v>0</v>
      </c>
      <c r="K11" s="341">
        <f t="shared" ref="K11" si="1">SUM(K6:K10)</f>
        <v>0</v>
      </c>
      <c r="L11" s="492"/>
    </row>
    <row r="12" spans="1:12" s="35" customFormat="1" ht="23.25" customHeight="1" x14ac:dyDescent="0.2">
      <c r="A12" s="758" t="s">
        <v>267</v>
      </c>
      <c r="B12" s="758"/>
      <c r="C12" s="436">
        <v>20</v>
      </c>
      <c r="D12" s="440">
        <f>D11/11</f>
        <v>0</v>
      </c>
      <c r="E12" s="440">
        <f t="shared" ref="E12:K12" si="2">E11/11</f>
        <v>0</v>
      </c>
      <c r="F12" s="440">
        <f t="shared" si="2"/>
        <v>0</v>
      </c>
      <c r="G12" s="440">
        <f t="shared" si="2"/>
        <v>0</v>
      </c>
      <c r="H12" s="440">
        <f t="shared" si="2"/>
        <v>0</v>
      </c>
      <c r="I12" s="440">
        <f t="shared" si="2"/>
        <v>0</v>
      </c>
      <c r="J12" s="440">
        <f t="shared" si="2"/>
        <v>0</v>
      </c>
      <c r="K12" s="440">
        <f t="shared" si="2"/>
        <v>0</v>
      </c>
      <c r="L12" s="493"/>
    </row>
    <row r="13" spans="1:12" s="35" customFormat="1" ht="23.25" customHeight="1" x14ac:dyDescent="0.2">
      <c r="A13" s="759" t="s">
        <v>40</v>
      </c>
      <c r="B13" s="759"/>
      <c r="C13" s="147">
        <v>20</v>
      </c>
      <c r="D13" s="437">
        <f>CEILING(D12,0.5)</f>
        <v>0</v>
      </c>
      <c r="E13" s="437">
        <f t="shared" ref="E13:K13" si="3">CEILING(E12,0.5)</f>
        <v>0</v>
      </c>
      <c r="F13" s="437">
        <f t="shared" si="3"/>
        <v>0</v>
      </c>
      <c r="G13" s="437">
        <f t="shared" si="3"/>
        <v>0</v>
      </c>
      <c r="H13" s="437">
        <f t="shared" si="3"/>
        <v>0</v>
      </c>
      <c r="I13" s="437">
        <f t="shared" si="3"/>
        <v>0</v>
      </c>
      <c r="J13" s="437">
        <f t="shared" si="3"/>
        <v>0</v>
      </c>
      <c r="K13" s="437">
        <f t="shared" si="3"/>
        <v>0</v>
      </c>
      <c r="L13" s="494"/>
    </row>
    <row r="14" spans="1:12" s="35" customFormat="1" ht="23.25" customHeight="1" x14ac:dyDescent="0.2">
      <c r="A14" s="433"/>
      <c r="B14" s="433"/>
      <c r="C14" s="435"/>
      <c r="D14" s="434"/>
      <c r="E14" s="434"/>
      <c r="F14" s="434"/>
      <c r="G14" s="434"/>
      <c r="H14" s="434"/>
      <c r="I14" s="434"/>
      <c r="J14" s="434"/>
      <c r="K14" s="434"/>
      <c r="L14" s="434"/>
    </row>
    <row r="15" spans="1:12" ht="27.95" customHeight="1" x14ac:dyDescent="0.2">
      <c r="A15" s="764" t="s">
        <v>158</v>
      </c>
      <c r="B15" s="32" t="s">
        <v>159</v>
      </c>
      <c r="C15" s="145">
        <v>10</v>
      </c>
      <c r="D15" s="327">
        <f>'E12-Comportement-Vente'!M$11</f>
        <v>0</v>
      </c>
      <c r="E15" s="327">
        <f>'E12-Comportement-Vente'!R$11</f>
        <v>0</v>
      </c>
      <c r="F15" s="327">
        <f>'E12-Comportement-Vente'!W$11</f>
        <v>0</v>
      </c>
      <c r="G15" s="327">
        <f>'E12-Comportement-Vente'!AB$11</f>
        <v>0</v>
      </c>
      <c r="H15" s="327">
        <f>'E12-Comportement-Vente'!AG$11</f>
        <v>0</v>
      </c>
      <c r="I15" s="327">
        <f>'E12-Comportement-Vente'!AL$11</f>
        <v>0</v>
      </c>
      <c r="J15" s="327">
        <f>'E12-Comportement-Vente'!AQ$11</f>
        <v>0</v>
      </c>
      <c r="K15" s="327">
        <f>'E12-Comportement-Vente'!AV$11</f>
        <v>0</v>
      </c>
      <c r="L15" s="491"/>
    </row>
    <row r="16" spans="1:12" s="34" customFormat="1" ht="23.25" customHeight="1" x14ac:dyDescent="0.25">
      <c r="A16" s="764"/>
      <c r="B16" s="33" t="s">
        <v>160</v>
      </c>
      <c r="C16" s="146">
        <v>40</v>
      </c>
      <c r="D16" s="327">
        <f>'E12-Comportement-Vente'!M24</f>
        <v>0</v>
      </c>
      <c r="E16" s="327">
        <f>'E12-Comportement-Vente'!R24</f>
        <v>0</v>
      </c>
      <c r="F16" s="327">
        <f>'E12-Comportement-Vente'!W24</f>
        <v>0</v>
      </c>
      <c r="G16" s="327">
        <f>'E12-Comportement-Vente'!AB24</f>
        <v>0</v>
      </c>
      <c r="H16" s="327">
        <f>'E12-Comportement-Vente'!AG24</f>
        <v>0</v>
      </c>
      <c r="I16" s="327">
        <f>'E12-Comportement-Vente'!AL24</f>
        <v>0</v>
      </c>
      <c r="J16" s="327">
        <f>'E12-Comportement-Vente'!AQ24</f>
        <v>0</v>
      </c>
      <c r="K16" s="327">
        <f>'E12-Comportement-Vente'!AV24</f>
        <v>0</v>
      </c>
      <c r="L16" s="491"/>
    </row>
    <row r="17" spans="1:12" ht="23.25" customHeight="1" x14ac:dyDescent="0.2">
      <c r="A17" s="764"/>
      <c r="B17" s="32" t="s">
        <v>161</v>
      </c>
      <c r="C17" s="145">
        <v>30</v>
      </c>
      <c r="D17" s="327">
        <f>'E12-Comportement-Vente'!M31</f>
        <v>0</v>
      </c>
      <c r="E17" s="327">
        <f>'E12-Comportement-Vente'!R31</f>
        <v>0</v>
      </c>
      <c r="F17" s="327">
        <f>'E12-Comportement-Vente'!W31</f>
        <v>0</v>
      </c>
      <c r="G17" s="327">
        <f>'E12-Comportement-Vente'!AB31</f>
        <v>0</v>
      </c>
      <c r="H17" s="327">
        <f>'E12-Comportement-Vente'!AG31</f>
        <v>0</v>
      </c>
      <c r="I17" s="327">
        <f>'E12-Comportement-Vente'!AL31</f>
        <v>0</v>
      </c>
      <c r="J17" s="327">
        <f>'E12-Comportement-Vente'!AQ31</f>
        <v>0</v>
      </c>
      <c r="K17" s="327">
        <f>'E12-Comportement-Vente'!AV31</f>
        <v>0</v>
      </c>
      <c r="L17" s="491"/>
    </row>
    <row r="18" spans="1:12" s="35" customFormat="1" ht="23.25" customHeight="1" x14ac:dyDescent="0.2">
      <c r="A18" s="756" t="s">
        <v>162</v>
      </c>
      <c r="B18" s="757"/>
      <c r="C18" s="339">
        <f t="shared" ref="C18:J18" si="4">SUM(C15:C17)</f>
        <v>80</v>
      </c>
      <c r="D18" s="340">
        <f t="shared" si="4"/>
        <v>0</v>
      </c>
      <c r="E18" s="340">
        <f t="shared" si="4"/>
        <v>0</v>
      </c>
      <c r="F18" s="340">
        <f t="shared" si="4"/>
        <v>0</v>
      </c>
      <c r="G18" s="340">
        <f t="shared" si="4"/>
        <v>0</v>
      </c>
      <c r="H18" s="340">
        <f t="shared" si="4"/>
        <v>0</v>
      </c>
      <c r="I18" s="340">
        <f t="shared" si="4"/>
        <v>0</v>
      </c>
      <c r="J18" s="341">
        <f t="shared" si="4"/>
        <v>0</v>
      </c>
      <c r="K18" s="341">
        <f t="shared" ref="K18" si="5">SUM(K15:K17)</f>
        <v>0</v>
      </c>
      <c r="L18" s="492"/>
    </row>
    <row r="19" spans="1:12" s="35" customFormat="1" ht="23.25" customHeight="1" x14ac:dyDescent="0.2">
      <c r="A19" s="760" t="s">
        <v>268</v>
      </c>
      <c r="B19" s="761"/>
      <c r="C19" s="438">
        <v>20</v>
      </c>
      <c r="D19" s="440">
        <f>D18/4</f>
        <v>0</v>
      </c>
      <c r="E19" s="440">
        <f t="shared" ref="E19:K19" si="6">E18/4</f>
        <v>0</v>
      </c>
      <c r="F19" s="440">
        <f t="shared" si="6"/>
        <v>0</v>
      </c>
      <c r="G19" s="440">
        <f t="shared" si="6"/>
        <v>0</v>
      </c>
      <c r="H19" s="440">
        <f t="shared" si="6"/>
        <v>0</v>
      </c>
      <c r="I19" s="440">
        <f t="shared" si="6"/>
        <v>0</v>
      </c>
      <c r="J19" s="440">
        <f t="shared" si="6"/>
        <v>0</v>
      </c>
      <c r="K19" s="440">
        <f t="shared" si="6"/>
        <v>0</v>
      </c>
      <c r="L19" s="493"/>
    </row>
    <row r="20" spans="1:12" s="35" customFormat="1" ht="23.25" customHeight="1" x14ac:dyDescent="0.2">
      <c r="A20" s="776" t="s">
        <v>40</v>
      </c>
      <c r="B20" s="777"/>
      <c r="C20" s="439">
        <v>20</v>
      </c>
      <c r="D20" s="437">
        <f>CEILING(D19,0.5)</f>
        <v>0</v>
      </c>
      <c r="E20" s="437">
        <f t="shared" ref="E20:K20" si="7">CEILING(E19,0.5)</f>
        <v>0</v>
      </c>
      <c r="F20" s="437">
        <f t="shared" si="7"/>
        <v>0</v>
      </c>
      <c r="G20" s="437">
        <f t="shared" si="7"/>
        <v>0</v>
      </c>
      <c r="H20" s="437">
        <f t="shared" si="7"/>
        <v>0</v>
      </c>
      <c r="I20" s="437">
        <f t="shared" si="7"/>
        <v>0</v>
      </c>
      <c r="J20" s="437">
        <f t="shared" si="7"/>
        <v>0</v>
      </c>
      <c r="K20" s="437">
        <f t="shared" si="7"/>
        <v>0</v>
      </c>
      <c r="L20" s="494"/>
    </row>
    <row r="21" spans="1:12" s="35" customFormat="1" ht="23.25" customHeight="1" x14ac:dyDescent="0.2">
      <c r="A21" s="441"/>
      <c r="B21" s="441"/>
      <c r="C21" s="443"/>
      <c r="D21" s="442"/>
      <c r="E21" s="442"/>
      <c r="F21" s="442"/>
      <c r="G21" s="442"/>
      <c r="H21" s="442"/>
      <c r="I21" s="442"/>
      <c r="J21" s="442"/>
      <c r="K21" s="442"/>
      <c r="L21" s="434"/>
    </row>
    <row r="22" spans="1:12" s="35" customFormat="1" ht="23.25" customHeight="1" x14ac:dyDescent="0.2">
      <c r="A22" s="768" t="s">
        <v>163</v>
      </c>
      <c r="B22" s="769"/>
      <c r="C22" s="444">
        <f t="shared" ref="C22:K22" si="8">SUM(C11+C18)</f>
        <v>300</v>
      </c>
      <c r="D22" s="445">
        <f t="shared" si="8"/>
        <v>0</v>
      </c>
      <c r="E22" s="445">
        <f t="shared" si="8"/>
        <v>0</v>
      </c>
      <c r="F22" s="445">
        <f t="shared" si="8"/>
        <v>0</v>
      </c>
      <c r="G22" s="445">
        <f t="shared" si="8"/>
        <v>0</v>
      </c>
      <c r="H22" s="445">
        <f t="shared" si="8"/>
        <v>0</v>
      </c>
      <c r="I22" s="445">
        <f t="shared" si="8"/>
        <v>0</v>
      </c>
      <c r="J22" s="446">
        <f t="shared" si="8"/>
        <v>0</v>
      </c>
      <c r="K22" s="446">
        <f t="shared" si="8"/>
        <v>0</v>
      </c>
      <c r="L22" s="496"/>
    </row>
    <row r="23" spans="1:12" s="35" customFormat="1" ht="22.5" customHeight="1" x14ac:dyDescent="0.2">
      <c r="A23" s="768" t="s">
        <v>255</v>
      </c>
      <c r="B23" s="769"/>
      <c r="C23" s="447">
        <v>20</v>
      </c>
      <c r="D23" s="448">
        <f t="shared" ref="D23:J23" si="9">D22/15</f>
        <v>0</v>
      </c>
      <c r="E23" s="448">
        <f t="shared" si="9"/>
        <v>0</v>
      </c>
      <c r="F23" s="448">
        <f t="shared" si="9"/>
        <v>0</v>
      </c>
      <c r="G23" s="448">
        <f t="shared" si="9"/>
        <v>0</v>
      </c>
      <c r="H23" s="448">
        <f t="shared" si="9"/>
        <v>0</v>
      </c>
      <c r="I23" s="448">
        <f t="shared" si="9"/>
        <v>0</v>
      </c>
      <c r="J23" s="448">
        <f t="shared" si="9"/>
        <v>0</v>
      </c>
      <c r="K23" s="448">
        <f t="shared" ref="K23" si="10">K22/15</f>
        <v>0</v>
      </c>
      <c r="L23" s="497"/>
    </row>
    <row r="24" spans="1:12" ht="8.25" customHeight="1" x14ac:dyDescent="0.2">
      <c r="A24" s="453"/>
      <c r="B24" s="451"/>
      <c r="C24" s="452"/>
      <c r="D24" s="449"/>
      <c r="E24" s="449"/>
      <c r="F24" s="449"/>
      <c r="G24" s="449"/>
      <c r="H24" s="449"/>
      <c r="I24" s="449"/>
      <c r="J24" s="449"/>
      <c r="K24" s="449"/>
      <c r="L24" s="498"/>
    </row>
    <row r="25" spans="1:12" s="35" customFormat="1" ht="21.75" customHeight="1" x14ac:dyDescent="0.2">
      <c r="A25" s="768" t="s">
        <v>40</v>
      </c>
      <c r="B25" s="769"/>
      <c r="C25" s="450">
        <v>20</v>
      </c>
      <c r="D25" s="503">
        <f>CEILING(D23,0.5)</f>
        <v>0</v>
      </c>
      <c r="E25" s="503">
        <f t="shared" ref="E25:J25" si="11">CEILING(E23,0.5)</f>
        <v>0</v>
      </c>
      <c r="F25" s="503">
        <f t="shared" si="11"/>
        <v>0</v>
      </c>
      <c r="G25" s="503">
        <f t="shared" si="11"/>
        <v>0</v>
      </c>
      <c r="H25" s="503">
        <f t="shared" si="11"/>
        <v>0</v>
      </c>
      <c r="I25" s="503">
        <f t="shared" si="11"/>
        <v>0</v>
      </c>
      <c r="J25" s="503">
        <f t="shared" si="11"/>
        <v>0</v>
      </c>
      <c r="K25" s="503">
        <f t="shared" ref="K25" si="12">CEILING(K23,0.5)</f>
        <v>0</v>
      </c>
      <c r="L25" s="499"/>
    </row>
    <row r="26" spans="1:12" s="12" customFormat="1" ht="21.75" customHeight="1" x14ac:dyDescent="0.25">
      <c r="A26" s="36"/>
      <c r="B26" s="37"/>
      <c r="C26" s="37"/>
      <c r="D26" s="39"/>
      <c r="E26" s="39"/>
      <c r="F26" s="39"/>
      <c r="G26" s="39"/>
      <c r="H26" s="39"/>
      <c r="I26" s="39"/>
      <c r="J26" s="39"/>
      <c r="K26" s="38"/>
      <c r="L26" s="38"/>
    </row>
    <row r="27" spans="1:12" ht="21" customHeight="1" x14ac:dyDescent="0.2">
      <c r="A27" s="773" t="s">
        <v>33</v>
      </c>
      <c r="B27" s="775"/>
      <c r="C27" s="40" t="s">
        <v>34</v>
      </c>
      <c r="D27" s="41"/>
      <c r="E27" s="41"/>
      <c r="F27" s="41"/>
      <c r="G27" s="41"/>
      <c r="H27" s="41"/>
      <c r="I27" s="42"/>
      <c r="J27" s="773" t="s">
        <v>35</v>
      </c>
      <c r="K27" s="774"/>
      <c r="L27" s="775"/>
    </row>
    <row r="28" spans="1:12" ht="24" customHeight="1" x14ac:dyDescent="0.2">
      <c r="A28" s="765">
        <f>Infos!A26</f>
        <v>0</v>
      </c>
      <c r="B28" s="767"/>
      <c r="C28" s="765">
        <f>Infos!C26</f>
        <v>0</v>
      </c>
      <c r="D28" s="766"/>
      <c r="E28" s="766"/>
      <c r="F28" s="766"/>
      <c r="G28" s="766"/>
      <c r="H28" s="766"/>
      <c r="I28" s="767"/>
      <c r="J28" s="770"/>
      <c r="K28" s="771"/>
      <c r="L28" s="772"/>
    </row>
    <row r="29" spans="1:12" ht="24" customHeight="1" x14ac:dyDescent="0.2">
      <c r="A29" s="765">
        <f>Infos!A27</f>
        <v>0</v>
      </c>
      <c r="B29" s="767"/>
      <c r="C29" s="765">
        <f>Infos!C27</f>
        <v>0</v>
      </c>
      <c r="D29" s="766"/>
      <c r="E29" s="766"/>
      <c r="F29" s="766"/>
      <c r="G29" s="766"/>
      <c r="H29" s="766"/>
      <c r="I29" s="767"/>
      <c r="J29" s="770"/>
      <c r="K29" s="771"/>
      <c r="L29" s="772"/>
    </row>
    <row r="30" spans="1:12" ht="24" customHeight="1" x14ac:dyDescent="0.2">
      <c r="A30" s="765">
        <f>Infos!A28</f>
        <v>0</v>
      </c>
      <c r="B30" s="767"/>
      <c r="C30" s="765">
        <f>Infos!C28</f>
        <v>0</v>
      </c>
      <c r="D30" s="766"/>
      <c r="E30" s="766"/>
      <c r="F30" s="766"/>
      <c r="G30" s="766"/>
      <c r="H30" s="766"/>
      <c r="I30" s="767"/>
      <c r="J30" s="770"/>
      <c r="K30" s="771"/>
      <c r="L30" s="772"/>
    </row>
    <row r="31" spans="1:12" ht="24" customHeight="1" x14ac:dyDescent="0.2">
      <c r="A31" s="765">
        <f>Infos!A29</f>
        <v>0</v>
      </c>
      <c r="B31" s="767"/>
      <c r="C31" s="765">
        <f>Infos!C29</f>
        <v>0</v>
      </c>
      <c r="D31" s="766"/>
      <c r="E31" s="766"/>
      <c r="F31" s="766"/>
      <c r="G31" s="766"/>
      <c r="H31" s="766"/>
      <c r="I31" s="767"/>
      <c r="J31" s="770"/>
      <c r="K31" s="771"/>
      <c r="L31" s="772"/>
    </row>
    <row r="32" spans="1:12" ht="24" customHeight="1" x14ac:dyDescent="0.2">
      <c r="A32" s="765">
        <f>Infos!A30</f>
        <v>0</v>
      </c>
      <c r="B32" s="767"/>
      <c r="C32" s="765">
        <f>Infos!C30</f>
        <v>0</v>
      </c>
      <c r="D32" s="766"/>
      <c r="E32" s="766"/>
      <c r="F32" s="766"/>
      <c r="G32" s="766"/>
      <c r="H32" s="766"/>
      <c r="I32" s="767"/>
      <c r="J32" s="770"/>
      <c r="K32" s="771"/>
      <c r="L32" s="772"/>
    </row>
    <row r="33" spans="1:12" ht="24" customHeight="1" x14ac:dyDescent="0.2">
      <c r="A33" s="765">
        <f>Infos!A31</f>
        <v>0</v>
      </c>
      <c r="B33" s="767"/>
      <c r="C33" s="765">
        <f>Infos!C31</f>
        <v>0</v>
      </c>
      <c r="D33" s="766"/>
      <c r="E33" s="766"/>
      <c r="F33" s="766"/>
      <c r="G33" s="766"/>
      <c r="H33" s="766"/>
      <c r="I33" s="767"/>
      <c r="J33" s="770"/>
      <c r="K33" s="771"/>
      <c r="L33" s="772"/>
    </row>
  </sheetData>
  <sheetProtection algorithmName="SHA-512" hashValue="IS+jjyxU73ffl+jm3zak3rtS4GEyRa2b0wD0wrvrCVy7r0dGpdLIL1Ri1FuV0CIkV9kNG7s3Yi7ro6fA4ivRgg==" saltValue="OIx9fsmb+o4gMeOxDZQZSw==" spinCount="100000" sheet="1" formatColumns="0" formatRows="0" selectLockedCells="1"/>
  <mergeCells count="33">
    <mergeCell ref="A20:B20"/>
    <mergeCell ref="J29:L29"/>
    <mergeCell ref="J28:L28"/>
    <mergeCell ref="A27:B27"/>
    <mergeCell ref="A28:B28"/>
    <mergeCell ref="A29:B29"/>
    <mergeCell ref="A22:B22"/>
    <mergeCell ref="J30:L30"/>
    <mergeCell ref="J31:L31"/>
    <mergeCell ref="J32:L32"/>
    <mergeCell ref="J33:L33"/>
    <mergeCell ref="J27:L27"/>
    <mergeCell ref="C30:I30"/>
    <mergeCell ref="C31:I31"/>
    <mergeCell ref="C32:I32"/>
    <mergeCell ref="C33:I33"/>
    <mergeCell ref="A23:B23"/>
    <mergeCell ref="A25:B25"/>
    <mergeCell ref="C28:I28"/>
    <mergeCell ref="C29:I29"/>
    <mergeCell ref="A30:B30"/>
    <mergeCell ref="A31:B31"/>
    <mergeCell ref="A32:B32"/>
    <mergeCell ref="A33:B33"/>
    <mergeCell ref="A18:B18"/>
    <mergeCell ref="A12:B12"/>
    <mergeCell ref="A13:B13"/>
    <mergeCell ref="A19:B19"/>
    <mergeCell ref="D4:J4"/>
    <mergeCell ref="B5:C5"/>
    <mergeCell ref="A6:A10"/>
    <mergeCell ref="A11:B11"/>
    <mergeCell ref="A15:A17"/>
  </mergeCells>
  <phoneticPr fontId="21" type="noConversion"/>
  <conditionalFormatting sqref="D24:K24">
    <cfRule type="cellIs" dxfId="57" priority="7" stopIfTrue="1" operator="lessThan">
      <formula>10</formula>
    </cfRule>
  </conditionalFormatting>
  <conditionalFormatting sqref="D24 J1:J2 D26:J26 D3:J3 D4">
    <cfRule type="cellIs" dxfId="56" priority="8" stopIfTrue="1" operator="equal">
      <formula>0</formula>
    </cfRule>
  </conditionalFormatting>
  <conditionalFormatting sqref="D25:K25">
    <cfRule type="cellIs" dxfId="55" priority="10" stopIfTrue="1" operator="greaterThanOrEqual">
      <formula>10</formula>
    </cfRule>
  </conditionalFormatting>
  <conditionalFormatting sqref="D24:J25 E23:J23 K23:K25 D11:K14">
    <cfRule type="containsErrors" dxfId="54" priority="6">
      <formula>ISERROR(D11)</formula>
    </cfRule>
  </conditionalFormatting>
  <conditionalFormatting sqref="C28:I33 A28:A33">
    <cfRule type="cellIs" dxfId="53" priority="5" operator="equal">
      <formula>0</formula>
    </cfRule>
  </conditionalFormatting>
  <conditionalFormatting sqref="L24">
    <cfRule type="cellIs" dxfId="52" priority="2" stopIfTrue="1" operator="lessThan">
      <formula>10</formula>
    </cfRule>
  </conditionalFormatting>
  <conditionalFormatting sqref="L25">
    <cfRule type="cellIs" dxfId="51" priority="3" stopIfTrue="1" operator="greaterThanOrEqual">
      <formula>10</formula>
    </cfRule>
  </conditionalFormatting>
  <conditionalFormatting sqref="L23:L25 L11:L14">
    <cfRule type="containsErrors" dxfId="50" priority="1">
      <formula>ISERROR(L11)</formula>
    </cfRule>
  </conditionalFormatting>
  <pageMargins left="0.23622047244094491" right="0.23622047244094491" top="0.39370078740157483" bottom="0.39370078740157483" header="0.31496062992125984"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31"/>
  <sheetViews>
    <sheetView showGridLines="0" workbookViewId="0">
      <selection activeCell="A3" sqref="A3"/>
    </sheetView>
  </sheetViews>
  <sheetFormatPr baseColWidth="10" defaultColWidth="11.5703125" defaultRowHeight="12.75" x14ac:dyDescent="0.2"/>
  <cols>
    <col min="1" max="1" width="102.42578125" style="2" customWidth="1"/>
    <col min="2" max="16384" width="11.5703125" style="2"/>
  </cols>
  <sheetData>
    <row r="1" spans="1:1" x14ac:dyDescent="0.2">
      <c r="A1" s="501" t="s">
        <v>39</v>
      </c>
    </row>
    <row r="2" spans="1:1" x14ac:dyDescent="0.2">
      <c r="A2" s="501"/>
    </row>
    <row r="3" spans="1:1" x14ac:dyDescent="0.2">
      <c r="A3" s="490" t="str">
        <f>Infos!B5</f>
        <v>BP Boucher</v>
      </c>
    </row>
    <row r="4" spans="1:1" x14ac:dyDescent="0.2">
      <c r="A4" s="490">
        <f>Infos!E7</f>
        <v>0</v>
      </c>
    </row>
    <row r="5" spans="1:1" x14ac:dyDescent="0.2">
      <c r="A5" s="490">
        <f>Infos!B7</f>
        <v>44347</v>
      </c>
    </row>
    <row r="6" spans="1:1" x14ac:dyDescent="0.2">
      <c r="A6" s="490">
        <f>Infos!E12</f>
        <v>0</v>
      </c>
    </row>
    <row r="7" spans="1:1" x14ac:dyDescent="0.2">
      <c r="A7" s="778"/>
    </row>
    <row r="8" spans="1:1" s="502" customFormat="1" x14ac:dyDescent="0.2">
      <c r="A8" s="779"/>
    </row>
    <row r="9" spans="1:1" s="502" customFormat="1" x14ac:dyDescent="0.2">
      <c r="A9" s="779"/>
    </row>
    <row r="10" spans="1:1" s="502" customFormat="1" x14ac:dyDescent="0.2">
      <c r="A10" s="779"/>
    </row>
    <row r="11" spans="1:1" s="502" customFormat="1" x14ac:dyDescent="0.2">
      <c r="A11" s="779"/>
    </row>
    <row r="12" spans="1:1" s="502" customFormat="1" x14ac:dyDescent="0.2">
      <c r="A12" s="779"/>
    </row>
    <row r="13" spans="1:1" s="502" customFormat="1" x14ac:dyDescent="0.2">
      <c r="A13" s="779"/>
    </row>
    <row r="14" spans="1:1" s="502" customFormat="1" x14ac:dyDescent="0.2">
      <c r="A14" s="779"/>
    </row>
    <row r="15" spans="1:1" s="502" customFormat="1" x14ac:dyDescent="0.2">
      <c r="A15" s="779"/>
    </row>
    <row r="16" spans="1:1" s="502" customFormat="1" x14ac:dyDescent="0.2">
      <c r="A16" s="779"/>
    </row>
    <row r="17" spans="1:1" s="502" customFormat="1" x14ac:dyDescent="0.2">
      <c r="A17" s="779"/>
    </row>
    <row r="18" spans="1:1" s="502" customFormat="1" x14ac:dyDescent="0.2">
      <c r="A18" s="779"/>
    </row>
    <row r="19" spans="1:1" s="502" customFormat="1" x14ac:dyDescent="0.2">
      <c r="A19" s="779"/>
    </row>
    <row r="20" spans="1:1" s="502" customFormat="1" x14ac:dyDescent="0.2">
      <c r="A20" s="779"/>
    </row>
    <row r="21" spans="1:1" s="502" customFormat="1" x14ac:dyDescent="0.2">
      <c r="A21" s="779"/>
    </row>
    <row r="22" spans="1:1" s="502" customFormat="1" x14ac:dyDescent="0.2">
      <c r="A22" s="779"/>
    </row>
    <row r="23" spans="1:1" s="502" customFormat="1" x14ac:dyDescent="0.2">
      <c r="A23" s="779"/>
    </row>
    <row r="24" spans="1:1" s="502" customFormat="1" x14ac:dyDescent="0.2">
      <c r="A24" s="779"/>
    </row>
    <row r="25" spans="1:1" s="502" customFormat="1" x14ac:dyDescent="0.2">
      <c r="A25" s="779"/>
    </row>
    <row r="26" spans="1:1" s="502" customFormat="1" x14ac:dyDescent="0.2">
      <c r="A26" s="779"/>
    </row>
    <row r="27" spans="1:1" s="502" customFormat="1" x14ac:dyDescent="0.2">
      <c r="A27" s="779"/>
    </row>
    <row r="28" spans="1:1" s="502" customFormat="1" x14ac:dyDescent="0.2">
      <c r="A28" s="779"/>
    </row>
    <row r="29" spans="1:1" s="502" customFormat="1" x14ac:dyDescent="0.2">
      <c r="A29" s="779"/>
    </row>
    <row r="30" spans="1:1" s="502" customFormat="1" x14ac:dyDescent="0.2">
      <c r="A30" s="779"/>
    </row>
    <row r="31" spans="1:1" s="502" customFormat="1" x14ac:dyDescent="0.2">
      <c r="A31" s="779"/>
    </row>
  </sheetData>
  <sheetProtection algorithmName="SHA-512" hashValue="KrnGxQ9aDsyPSFmKxPqqAIZMFkeJw90hCTy/NA6torbnDB5l5G1ntCaCN0M+90QFcV3JrQ48JBMEVfKtfIxbBA==" saltValue="r+7QW5n86Gn1zBg4DgMSTA==" spinCount="100000" sheet="1" objects="1" scenarios="1"/>
  <mergeCells count="1">
    <mergeCell ref="A7:A31"/>
  </mergeCells>
  <conditionalFormatting sqref="A4:A7">
    <cfRule type="cellIs" dxfId="49" priority="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2:I64"/>
  <sheetViews>
    <sheetView showGridLines="0" zoomScale="106" zoomScaleNormal="106" workbookViewId="0">
      <selection activeCell="B10" sqref="B10:H60"/>
    </sheetView>
  </sheetViews>
  <sheetFormatPr baseColWidth="10" defaultRowHeight="12.75" x14ac:dyDescent="0.2"/>
  <cols>
    <col min="1" max="1" width="3.85546875" customWidth="1"/>
    <col min="8" max="8" width="11" customWidth="1"/>
  </cols>
  <sheetData>
    <row r="2" spans="1:9" x14ac:dyDescent="0.2">
      <c r="B2" s="790" t="s">
        <v>39</v>
      </c>
      <c r="C2" s="790"/>
      <c r="D2" s="790"/>
      <c r="E2" s="790"/>
      <c r="F2" s="790"/>
      <c r="G2" s="790"/>
      <c r="H2" s="790"/>
    </row>
    <row r="4" spans="1:9" x14ac:dyDescent="0.2">
      <c r="D4" s="791" t="str">
        <f>Infos!B5</f>
        <v>BP Boucher</v>
      </c>
      <c r="E4" s="791"/>
      <c r="F4" s="791"/>
    </row>
    <row r="5" spans="1:9" x14ac:dyDescent="0.2">
      <c r="D5" s="789">
        <f>Infos!E7</f>
        <v>0</v>
      </c>
      <c r="E5" s="789"/>
      <c r="F5" s="789"/>
    </row>
    <row r="6" spans="1:9" x14ac:dyDescent="0.2">
      <c r="D6" s="792">
        <f>Infos!B7</f>
        <v>44347</v>
      </c>
      <c r="E6" s="792"/>
      <c r="F6" s="792"/>
    </row>
    <row r="7" spans="1:9" x14ac:dyDescent="0.2">
      <c r="D7" s="789">
        <f>Infos!E9</f>
        <v>0</v>
      </c>
      <c r="E7" s="789"/>
      <c r="F7" s="789"/>
    </row>
    <row r="8" spans="1:9" x14ac:dyDescent="0.2">
      <c r="D8" s="789">
        <f>Infos!E12</f>
        <v>0</v>
      </c>
      <c r="E8" s="789"/>
      <c r="F8" s="789"/>
    </row>
    <row r="10" spans="1:9" x14ac:dyDescent="0.2">
      <c r="B10" s="780"/>
      <c r="C10" s="781"/>
      <c r="D10" s="781"/>
      <c r="E10" s="781"/>
      <c r="F10" s="781"/>
      <c r="G10" s="781"/>
      <c r="H10" s="782"/>
    </row>
    <row r="11" spans="1:9" x14ac:dyDescent="0.2">
      <c r="A11" s="59"/>
      <c r="B11" s="783"/>
      <c r="C11" s="784"/>
      <c r="D11" s="784"/>
      <c r="E11" s="784"/>
      <c r="F11" s="784"/>
      <c r="G11" s="784"/>
      <c r="H11" s="785"/>
      <c r="I11" s="60"/>
    </row>
    <row r="12" spans="1:9" x14ac:dyDescent="0.2">
      <c r="A12" s="59"/>
      <c r="B12" s="783"/>
      <c r="C12" s="784"/>
      <c r="D12" s="784"/>
      <c r="E12" s="784"/>
      <c r="F12" s="784"/>
      <c r="G12" s="784"/>
      <c r="H12" s="785"/>
      <c r="I12" s="60"/>
    </row>
    <row r="13" spans="1:9" x14ac:dyDescent="0.2">
      <c r="A13" s="59"/>
      <c r="B13" s="783"/>
      <c r="C13" s="784"/>
      <c r="D13" s="784"/>
      <c r="E13" s="784"/>
      <c r="F13" s="784"/>
      <c r="G13" s="784"/>
      <c r="H13" s="785"/>
      <c r="I13" s="60"/>
    </row>
    <row r="14" spans="1:9" x14ac:dyDescent="0.2">
      <c r="A14" s="59"/>
      <c r="B14" s="783"/>
      <c r="C14" s="784"/>
      <c r="D14" s="784"/>
      <c r="E14" s="784"/>
      <c r="F14" s="784"/>
      <c r="G14" s="784"/>
      <c r="H14" s="785"/>
      <c r="I14" s="60"/>
    </row>
    <row r="15" spans="1:9" x14ac:dyDescent="0.2">
      <c r="A15" s="59"/>
      <c r="B15" s="783"/>
      <c r="C15" s="784"/>
      <c r="D15" s="784"/>
      <c r="E15" s="784"/>
      <c r="F15" s="784"/>
      <c r="G15" s="784"/>
      <c r="H15" s="785"/>
      <c r="I15" s="60"/>
    </row>
    <row r="16" spans="1:9" x14ac:dyDescent="0.2">
      <c r="A16" s="59"/>
      <c r="B16" s="783"/>
      <c r="C16" s="784"/>
      <c r="D16" s="784"/>
      <c r="E16" s="784"/>
      <c r="F16" s="784"/>
      <c r="G16" s="784"/>
      <c r="H16" s="785"/>
      <c r="I16" s="60"/>
    </row>
    <row r="17" spans="1:9" x14ac:dyDescent="0.2">
      <c r="A17" s="59"/>
      <c r="B17" s="783"/>
      <c r="C17" s="784"/>
      <c r="D17" s="784"/>
      <c r="E17" s="784"/>
      <c r="F17" s="784"/>
      <c r="G17" s="784"/>
      <c r="H17" s="785"/>
      <c r="I17" s="60"/>
    </row>
    <row r="18" spans="1:9" x14ac:dyDescent="0.2">
      <c r="A18" s="59"/>
      <c r="B18" s="783"/>
      <c r="C18" s="784"/>
      <c r="D18" s="784"/>
      <c r="E18" s="784"/>
      <c r="F18" s="784"/>
      <c r="G18" s="784"/>
      <c r="H18" s="785"/>
      <c r="I18" s="60"/>
    </row>
    <row r="19" spans="1:9" x14ac:dyDescent="0.2">
      <c r="A19" s="59"/>
      <c r="B19" s="783"/>
      <c r="C19" s="784"/>
      <c r="D19" s="784"/>
      <c r="E19" s="784"/>
      <c r="F19" s="784"/>
      <c r="G19" s="784"/>
      <c r="H19" s="785"/>
      <c r="I19" s="60"/>
    </row>
    <row r="20" spans="1:9" x14ac:dyDescent="0.2">
      <c r="A20" s="59"/>
      <c r="B20" s="783"/>
      <c r="C20" s="784"/>
      <c r="D20" s="784"/>
      <c r="E20" s="784"/>
      <c r="F20" s="784"/>
      <c r="G20" s="784"/>
      <c r="H20" s="785"/>
      <c r="I20" s="60"/>
    </row>
    <row r="21" spans="1:9" x14ac:dyDescent="0.2">
      <c r="A21" s="59"/>
      <c r="B21" s="783"/>
      <c r="C21" s="784"/>
      <c r="D21" s="784"/>
      <c r="E21" s="784"/>
      <c r="F21" s="784"/>
      <c r="G21" s="784"/>
      <c r="H21" s="785"/>
      <c r="I21" s="60"/>
    </row>
    <row r="22" spans="1:9" x14ac:dyDescent="0.2">
      <c r="A22" s="59"/>
      <c r="B22" s="783"/>
      <c r="C22" s="784"/>
      <c r="D22" s="784"/>
      <c r="E22" s="784"/>
      <c r="F22" s="784"/>
      <c r="G22" s="784"/>
      <c r="H22" s="785"/>
      <c r="I22" s="60"/>
    </row>
    <row r="23" spans="1:9" x14ac:dyDescent="0.2">
      <c r="A23" s="59"/>
      <c r="B23" s="783"/>
      <c r="C23" s="784"/>
      <c r="D23" s="784"/>
      <c r="E23" s="784"/>
      <c r="F23" s="784"/>
      <c r="G23" s="784"/>
      <c r="H23" s="785"/>
      <c r="I23" s="60"/>
    </row>
    <row r="24" spans="1:9" x14ac:dyDescent="0.2">
      <c r="A24" s="59"/>
      <c r="B24" s="783"/>
      <c r="C24" s="784"/>
      <c r="D24" s="784"/>
      <c r="E24" s="784"/>
      <c r="F24" s="784"/>
      <c r="G24" s="784"/>
      <c r="H24" s="785"/>
      <c r="I24" s="60"/>
    </row>
    <row r="25" spans="1:9" x14ac:dyDescent="0.2">
      <c r="A25" s="59"/>
      <c r="B25" s="783"/>
      <c r="C25" s="784"/>
      <c r="D25" s="784"/>
      <c r="E25" s="784"/>
      <c r="F25" s="784"/>
      <c r="G25" s="784"/>
      <c r="H25" s="785"/>
      <c r="I25" s="60"/>
    </row>
    <row r="26" spans="1:9" x14ac:dyDescent="0.2">
      <c r="A26" s="59"/>
      <c r="B26" s="783"/>
      <c r="C26" s="784"/>
      <c r="D26" s="784"/>
      <c r="E26" s="784"/>
      <c r="F26" s="784"/>
      <c r="G26" s="784"/>
      <c r="H26" s="785"/>
      <c r="I26" s="60"/>
    </row>
    <row r="27" spans="1:9" x14ac:dyDescent="0.2">
      <c r="A27" s="59"/>
      <c r="B27" s="783"/>
      <c r="C27" s="784"/>
      <c r="D27" s="784"/>
      <c r="E27" s="784"/>
      <c r="F27" s="784"/>
      <c r="G27" s="784"/>
      <c r="H27" s="785"/>
      <c r="I27" s="60"/>
    </row>
    <row r="28" spans="1:9" x14ac:dyDescent="0.2">
      <c r="A28" s="59"/>
      <c r="B28" s="783"/>
      <c r="C28" s="784"/>
      <c r="D28" s="784"/>
      <c r="E28" s="784"/>
      <c r="F28" s="784"/>
      <c r="G28" s="784"/>
      <c r="H28" s="785"/>
      <c r="I28" s="60"/>
    </row>
    <row r="29" spans="1:9" x14ac:dyDescent="0.2">
      <c r="A29" s="59"/>
      <c r="B29" s="783"/>
      <c r="C29" s="784"/>
      <c r="D29" s="784"/>
      <c r="E29" s="784"/>
      <c r="F29" s="784"/>
      <c r="G29" s="784"/>
      <c r="H29" s="785"/>
      <c r="I29" s="60"/>
    </row>
    <row r="30" spans="1:9" x14ac:dyDescent="0.2">
      <c r="A30" s="59"/>
      <c r="B30" s="783"/>
      <c r="C30" s="784"/>
      <c r="D30" s="784"/>
      <c r="E30" s="784"/>
      <c r="F30" s="784"/>
      <c r="G30" s="784"/>
      <c r="H30" s="785"/>
      <c r="I30" s="60"/>
    </row>
    <row r="31" spans="1:9" x14ac:dyDescent="0.2">
      <c r="A31" s="59"/>
      <c r="B31" s="783"/>
      <c r="C31" s="784"/>
      <c r="D31" s="784"/>
      <c r="E31" s="784"/>
      <c r="F31" s="784"/>
      <c r="G31" s="784"/>
      <c r="H31" s="785"/>
      <c r="I31" s="60"/>
    </row>
    <row r="32" spans="1:9" x14ac:dyDescent="0.2">
      <c r="A32" s="59"/>
      <c r="B32" s="783"/>
      <c r="C32" s="784"/>
      <c r="D32" s="784"/>
      <c r="E32" s="784"/>
      <c r="F32" s="784"/>
      <c r="G32" s="784"/>
      <c r="H32" s="785"/>
      <c r="I32" s="60"/>
    </row>
    <row r="33" spans="1:9" x14ac:dyDescent="0.2">
      <c r="A33" s="59"/>
      <c r="B33" s="783"/>
      <c r="C33" s="784"/>
      <c r="D33" s="784"/>
      <c r="E33" s="784"/>
      <c r="F33" s="784"/>
      <c r="G33" s="784"/>
      <c r="H33" s="785"/>
      <c r="I33" s="60"/>
    </row>
    <row r="34" spans="1:9" x14ac:dyDescent="0.2">
      <c r="A34" s="59"/>
      <c r="B34" s="783"/>
      <c r="C34" s="784"/>
      <c r="D34" s="784"/>
      <c r="E34" s="784"/>
      <c r="F34" s="784"/>
      <c r="G34" s="784"/>
      <c r="H34" s="785"/>
      <c r="I34" s="60"/>
    </row>
    <row r="35" spans="1:9" x14ac:dyDescent="0.2">
      <c r="A35" s="59"/>
      <c r="B35" s="783"/>
      <c r="C35" s="784"/>
      <c r="D35" s="784"/>
      <c r="E35" s="784"/>
      <c r="F35" s="784"/>
      <c r="G35" s="784"/>
      <c r="H35" s="785"/>
      <c r="I35" s="60"/>
    </row>
    <row r="36" spans="1:9" x14ac:dyDescent="0.2">
      <c r="A36" s="59"/>
      <c r="B36" s="783"/>
      <c r="C36" s="784"/>
      <c r="D36" s="784"/>
      <c r="E36" s="784"/>
      <c r="F36" s="784"/>
      <c r="G36" s="784"/>
      <c r="H36" s="785"/>
      <c r="I36" s="60"/>
    </row>
    <row r="37" spans="1:9" x14ac:dyDescent="0.2">
      <c r="A37" s="59"/>
      <c r="B37" s="783"/>
      <c r="C37" s="784"/>
      <c r="D37" s="784"/>
      <c r="E37" s="784"/>
      <c r="F37" s="784"/>
      <c r="G37" s="784"/>
      <c r="H37" s="785"/>
      <c r="I37" s="60"/>
    </row>
    <row r="38" spans="1:9" x14ac:dyDescent="0.2">
      <c r="A38" s="59"/>
      <c r="B38" s="783"/>
      <c r="C38" s="784"/>
      <c r="D38" s="784"/>
      <c r="E38" s="784"/>
      <c r="F38" s="784"/>
      <c r="G38" s="784"/>
      <c r="H38" s="785"/>
      <c r="I38" s="60"/>
    </row>
    <row r="39" spans="1:9" x14ac:dyDescent="0.2">
      <c r="A39" s="59"/>
      <c r="B39" s="783"/>
      <c r="C39" s="784"/>
      <c r="D39" s="784"/>
      <c r="E39" s="784"/>
      <c r="F39" s="784"/>
      <c r="G39" s="784"/>
      <c r="H39" s="785"/>
      <c r="I39" s="60"/>
    </row>
    <row r="40" spans="1:9" x14ac:dyDescent="0.2">
      <c r="A40" s="59"/>
      <c r="B40" s="783"/>
      <c r="C40" s="784"/>
      <c r="D40" s="784"/>
      <c r="E40" s="784"/>
      <c r="F40" s="784"/>
      <c r="G40" s="784"/>
      <c r="H40" s="785"/>
      <c r="I40" s="60"/>
    </row>
    <row r="41" spans="1:9" x14ac:dyDescent="0.2">
      <c r="A41" s="59"/>
      <c r="B41" s="783"/>
      <c r="C41" s="784"/>
      <c r="D41" s="784"/>
      <c r="E41" s="784"/>
      <c r="F41" s="784"/>
      <c r="G41" s="784"/>
      <c r="H41" s="785"/>
      <c r="I41" s="60"/>
    </row>
    <row r="42" spans="1:9" x14ac:dyDescent="0.2">
      <c r="A42" s="59"/>
      <c r="B42" s="783"/>
      <c r="C42" s="784"/>
      <c r="D42" s="784"/>
      <c r="E42" s="784"/>
      <c r="F42" s="784"/>
      <c r="G42" s="784"/>
      <c r="H42" s="785"/>
      <c r="I42" s="60"/>
    </row>
    <row r="43" spans="1:9" x14ac:dyDescent="0.2">
      <c r="A43" s="59"/>
      <c r="B43" s="783"/>
      <c r="C43" s="784"/>
      <c r="D43" s="784"/>
      <c r="E43" s="784"/>
      <c r="F43" s="784"/>
      <c r="G43" s="784"/>
      <c r="H43" s="785"/>
      <c r="I43" s="60"/>
    </row>
    <row r="44" spans="1:9" x14ac:dyDescent="0.2">
      <c r="A44" s="59"/>
      <c r="B44" s="783"/>
      <c r="C44" s="784"/>
      <c r="D44" s="784"/>
      <c r="E44" s="784"/>
      <c r="F44" s="784"/>
      <c r="G44" s="784"/>
      <c r="H44" s="785"/>
      <c r="I44" s="60"/>
    </row>
    <row r="45" spans="1:9" x14ac:dyDescent="0.2">
      <c r="A45" s="59"/>
      <c r="B45" s="783"/>
      <c r="C45" s="784"/>
      <c r="D45" s="784"/>
      <c r="E45" s="784"/>
      <c r="F45" s="784"/>
      <c r="G45" s="784"/>
      <c r="H45" s="785"/>
      <c r="I45" s="60"/>
    </row>
    <row r="46" spans="1:9" x14ac:dyDescent="0.2">
      <c r="A46" s="59"/>
      <c r="B46" s="783"/>
      <c r="C46" s="784"/>
      <c r="D46" s="784"/>
      <c r="E46" s="784"/>
      <c r="F46" s="784"/>
      <c r="G46" s="784"/>
      <c r="H46" s="785"/>
      <c r="I46" s="60"/>
    </row>
    <row r="47" spans="1:9" x14ac:dyDescent="0.2">
      <c r="A47" s="59"/>
      <c r="B47" s="783"/>
      <c r="C47" s="784"/>
      <c r="D47" s="784"/>
      <c r="E47" s="784"/>
      <c r="F47" s="784"/>
      <c r="G47" s="784"/>
      <c r="H47" s="785"/>
      <c r="I47" s="60"/>
    </row>
    <row r="48" spans="1:9" x14ac:dyDescent="0.2">
      <c r="A48" s="59"/>
      <c r="B48" s="783"/>
      <c r="C48" s="784"/>
      <c r="D48" s="784"/>
      <c r="E48" s="784"/>
      <c r="F48" s="784"/>
      <c r="G48" s="784"/>
      <c r="H48" s="785"/>
      <c r="I48" s="60"/>
    </row>
    <row r="49" spans="1:9" x14ac:dyDescent="0.2">
      <c r="A49" s="59"/>
      <c r="B49" s="783"/>
      <c r="C49" s="784"/>
      <c r="D49" s="784"/>
      <c r="E49" s="784"/>
      <c r="F49" s="784"/>
      <c r="G49" s="784"/>
      <c r="H49" s="785"/>
      <c r="I49" s="60"/>
    </row>
    <row r="50" spans="1:9" x14ac:dyDescent="0.2">
      <c r="A50" s="59"/>
      <c r="B50" s="783"/>
      <c r="C50" s="784"/>
      <c r="D50" s="784"/>
      <c r="E50" s="784"/>
      <c r="F50" s="784"/>
      <c r="G50" s="784"/>
      <c r="H50" s="785"/>
      <c r="I50" s="60"/>
    </row>
    <row r="51" spans="1:9" x14ac:dyDescent="0.2">
      <c r="A51" s="59"/>
      <c r="B51" s="783"/>
      <c r="C51" s="784"/>
      <c r="D51" s="784"/>
      <c r="E51" s="784"/>
      <c r="F51" s="784"/>
      <c r="G51" s="784"/>
      <c r="H51" s="785"/>
      <c r="I51" s="60"/>
    </row>
    <row r="52" spans="1:9" x14ac:dyDescent="0.2">
      <c r="A52" s="59"/>
      <c r="B52" s="783"/>
      <c r="C52" s="784"/>
      <c r="D52" s="784"/>
      <c r="E52" s="784"/>
      <c r="F52" s="784"/>
      <c r="G52" s="784"/>
      <c r="H52" s="785"/>
      <c r="I52" s="60"/>
    </row>
    <row r="53" spans="1:9" x14ac:dyDescent="0.2">
      <c r="A53" s="59"/>
      <c r="B53" s="783"/>
      <c r="C53" s="784"/>
      <c r="D53" s="784"/>
      <c r="E53" s="784"/>
      <c r="F53" s="784"/>
      <c r="G53" s="784"/>
      <c r="H53" s="785"/>
      <c r="I53" s="60"/>
    </row>
    <row r="54" spans="1:9" x14ac:dyDescent="0.2">
      <c r="A54" s="59"/>
      <c r="B54" s="783"/>
      <c r="C54" s="784"/>
      <c r="D54" s="784"/>
      <c r="E54" s="784"/>
      <c r="F54" s="784"/>
      <c r="G54" s="784"/>
      <c r="H54" s="785"/>
      <c r="I54" s="60"/>
    </row>
    <row r="55" spans="1:9" x14ac:dyDescent="0.2">
      <c r="A55" s="59"/>
      <c r="B55" s="783"/>
      <c r="C55" s="784"/>
      <c r="D55" s="784"/>
      <c r="E55" s="784"/>
      <c r="F55" s="784"/>
      <c r="G55" s="784"/>
      <c r="H55" s="785"/>
      <c r="I55" s="60"/>
    </row>
    <row r="56" spans="1:9" x14ac:dyDescent="0.2">
      <c r="A56" s="59"/>
      <c r="B56" s="783"/>
      <c r="C56" s="784"/>
      <c r="D56" s="784"/>
      <c r="E56" s="784"/>
      <c r="F56" s="784"/>
      <c r="G56" s="784"/>
      <c r="H56" s="785"/>
      <c r="I56" s="60"/>
    </row>
    <row r="57" spans="1:9" x14ac:dyDescent="0.2">
      <c r="A57" s="59"/>
      <c r="B57" s="783"/>
      <c r="C57" s="784"/>
      <c r="D57" s="784"/>
      <c r="E57" s="784"/>
      <c r="F57" s="784"/>
      <c r="G57" s="784"/>
      <c r="H57" s="785"/>
      <c r="I57" s="60"/>
    </row>
    <row r="58" spans="1:9" x14ac:dyDescent="0.2">
      <c r="A58" s="59"/>
      <c r="B58" s="783"/>
      <c r="C58" s="784"/>
      <c r="D58" s="784"/>
      <c r="E58" s="784"/>
      <c r="F58" s="784"/>
      <c r="G58" s="784"/>
      <c r="H58" s="785"/>
      <c r="I58" s="60"/>
    </row>
    <row r="59" spans="1:9" x14ac:dyDescent="0.2">
      <c r="A59" s="59"/>
      <c r="B59" s="783"/>
      <c r="C59" s="784"/>
      <c r="D59" s="784"/>
      <c r="E59" s="784"/>
      <c r="F59" s="784"/>
      <c r="G59" s="784"/>
      <c r="H59" s="785"/>
      <c r="I59" s="60"/>
    </row>
    <row r="60" spans="1:9" x14ac:dyDescent="0.2">
      <c r="A60" s="59"/>
      <c r="B60" s="786"/>
      <c r="C60" s="787"/>
      <c r="D60" s="787"/>
      <c r="E60" s="787"/>
      <c r="F60" s="787"/>
      <c r="G60" s="787"/>
      <c r="H60" s="788"/>
      <c r="I60" s="60"/>
    </row>
    <row r="61" spans="1:9" x14ac:dyDescent="0.2">
      <c r="A61" s="59"/>
      <c r="B61" s="59"/>
      <c r="C61" s="59"/>
      <c r="D61" s="59"/>
      <c r="E61" s="59"/>
      <c r="F61" s="59"/>
      <c r="G61" s="59"/>
      <c r="H61" s="59"/>
      <c r="I61" s="60"/>
    </row>
    <row r="62" spans="1:9" x14ac:dyDescent="0.2">
      <c r="A62" s="59"/>
      <c r="B62" s="59"/>
      <c r="C62" s="59"/>
      <c r="D62" s="59"/>
      <c r="E62" s="59"/>
      <c r="F62" s="59"/>
      <c r="G62" s="59"/>
      <c r="H62" s="59"/>
      <c r="I62" s="60"/>
    </row>
    <row r="63" spans="1:9" x14ac:dyDescent="0.2">
      <c r="A63" s="59"/>
      <c r="B63" s="59"/>
      <c r="C63" s="59"/>
      <c r="D63" s="59"/>
      <c r="E63" s="59"/>
      <c r="F63" s="59"/>
      <c r="G63" s="59"/>
      <c r="H63" s="59"/>
      <c r="I63" s="60"/>
    </row>
    <row r="64" spans="1:9" x14ac:dyDescent="0.2">
      <c r="A64" s="60"/>
      <c r="B64" s="60"/>
      <c r="C64" s="60"/>
      <c r="D64" s="60"/>
      <c r="E64" s="60"/>
      <c r="F64" s="60"/>
      <c r="G64" s="60"/>
      <c r="H64" s="60"/>
      <c r="I64" s="60"/>
    </row>
  </sheetData>
  <sheetProtection sheet="1" objects="1" scenarios="1" selectLockedCells="1"/>
  <mergeCells count="7">
    <mergeCell ref="B10:H60"/>
    <mergeCell ref="D8:F8"/>
    <mergeCell ref="B2:H2"/>
    <mergeCell ref="D4:F4"/>
    <mergeCell ref="D5:F5"/>
    <mergeCell ref="D6:F6"/>
    <mergeCell ref="D7:F7"/>
  </mergeCells>
  <conditionalFormatting sqref="D5:F8">
    <cfRule type="cellIs" dxfId="48" priority="1" operator="equal">
      <formula>0</formula>
    </cfRule>
  </conditionalFormatting>
  <pageMargins left="0.19685039370078741" right="0.19685039370078741" top="0.19685039370078741" bottom="0.19685039370078741" header="0.31496062992125984" footer="0.31496062992125984"/>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19"/>
  <sheetViews>
    <sheetView showGridLines="0" view="pageBreakPreview" zoomScale="88" zoomScaleNormal="100" zoomScaleSheetLayoutView="88" workbookViewId="0">
      <selection activeCell="K107" sqref="K107:K108"/>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8.85546875" style="2" customWidth="1"/>
    <col min="12" max="12" width="7.28515625"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Infos!$B$15</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récapitulative'!D$6</f>
        <v/>
      </c>
      <c r="J9" s="174" t="s">
        <v>177</v>
      </c>
      <c r="K9" s="163"/>
      <c r="L9" s="175"/>
    </row>
    <row r="10" spans="1:12" ht="18" x14ac:dyDescent="0.25">
      <c r="A10" s="168"/>
      <c r="B10" s="169"/>
      <c r="C10" s="170"/>
      <c r="D10" s="170"/>
      <c r="E10" s="171" t="s">
        <v>153</v>
      </c>
      <c r="F10" s="172"/>
      <c r="G10" s="173"/>
      <c r="H10" s="173"/>
      <c r="I10" s="314" t="str">
        <f>'Grille récapitulative'!D$7</f>
        <v/>
      </c>
      <c r="J10" s="174" t="s">
        <v>178</v>
      </c>
      <c r="K10" s="163"/>
      <c r="L10" s="175"/>
    </row>
    <row r="11" spans="1:12" ht="18" x14ac:dyDescent="0.25">
      <c r="A11" s="168"/>
      <c r="B11" s="169"/>
      <c r="C11" s="170"/>
      <c r="D11" s="170"/>
      <c r="E11" s="171" t="s">
        <v>154</v>
      </c>
      <c r="F11" s="176"/>
      <c r="G11" s="173"/>
      <c r="H11" s="173"/>
      <c r="I11" s="314" t="str">
        <f>'Grille récapitulative'!D$8</f>
        <v/>
      </c>
      <c r="J11" s="174" t="s">
        <v>179</v>
      </c>
      <c r="K11" s="163"/>
      <c r="L11" s="175"/>
    </row>
    <row r="12" spans="1:12" ht="18" x14ac:dyDescent="0.25">
      <c r="A12" s="168"/>
      <c r="B12" s="169"/>
      <c r="C12" s="170"/>
      <c r="D12" s="170"/>
      <c r="E12" s="171" t="s">
        <v>155</v>
      </c>
      <c r="F12" s="172"/>
      <c r="G12" s="173"/>
      <c r="H12" s="173"/>
      <c r="I12" s="314" t="str">
        <f>'Grille récapitulative'!D$9</f>
        <v/>
      </c>
      <c r="J12" s="174" t="s">
        <v>179</v>
      </c>
      <c r="K12" s="163"/>
      <c r="L12" s="175"/>
    </row>
    <row r="13" spans="1:12" ht="18" x14ac:dyDescent="0.25">
      <c r="A13" s="168"/>
      <c r="B13" s="169"/>
      <c r="C13" s="170"/>
      <c r="D13" s="170"/>
      <c r="E13" s="171" t="s">
        <v>180</v>
      </c>
      <c r="F13" s="172"/>
      <c r="G13" s="173"/>
      <c r="H13" s="173"/>
      <c r="I13" s="314" t="str">
        <f>'Grille récapitulative'!D$10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récapitulative'!D$11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récapitulative'!D$15</f>
        <v>0</v>
      </c>
      <c r="J19" s="174" t="s">
        <v>177</v>
      </c>
      <c r="K19" s="163"/>
      <c r="L19" s="175"/>
    </row>
    <row r="20" spans="1:12" ht="18" x14ac:dyDescent="0.25">
      <c r="A20" s="168"/>
      <c r="B20" s="169"/>
      <c r="C20" s="187"/>
      <c r="D20" s="187"/>
      <c r="E20" s="171" t="s">
        <v>160</v>
      </c>
      <c r="F20" s="176"/>
      <c r="G20" s="173"/>
      <c r="H20" s="173"/>
      <c r="I20" s="315">
        <f>'Grille récapitulative'!D$16</f>
        <v>0</v>
      </c>
      <c r="J20" s="174" t="s">
        <v>184</v>
      </c>
      <c r="K20" s="163"/>
      <c r="L20" s="175"/>
    </row>
    <row r="21" spans="1:12" ht="18" x14ac:dyDescent="0.25">
      <c r="A21" s="168"/>
      <c r="B21" s="169"/>
      <c r="C21" s="187"/>
      <c r="D21" s="187"/>
      <c r="E21" s="171" t="s">
        <v>161</v>
      </c>
      <c r="F21" s="176"/>
      <c r="G21" s="173"/>
      <c r="H21" s="173"/>
      <c r="I21" s="315">
        <f>'Grille récapitulative'!D$17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récapitulative'!D$18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récapitulative'!D$22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récapitulative'!D$25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Infos!$B$15</f>
        <v>0</v>
      </c>
      <c r="H54" s="813"/>
      <c r="I54" s="814">
        <f>Infos!$E$3</f>
        <v>0</v>
      </c>
      <c r="J54" s="813"/>
      <c r="K54" s="1057">
        <f>Infos!$B$7</f>
        <v>44347</v>
      </c>
      <c r="L54" s="1058"/>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'E11-Organisation-Préparation'!H7</f>
        <v>0</v>
      </c>
      <c r="J60" s="958">
        <f>'E11-Organisation-Préparation'!I7</f>
        <v>0</v>
      </c>
      <c r="K60" s="958">
        <f>'E11-Organisation-Préparation'!J7</f>
        <v>0</v>
      </c>
      <c r="L60" s="961" t="str">
        <f>'E11-Organisation-Préparation'!K7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'E11-Organisation-Préparation'!K12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'E11-Organisation-Préparation'!H16</f>
        <v>0</v>
      </c>
      <c r="J70" s="958">
        <f>'E11-Organisation-Préparation'!I16</f>
        <v>0</v>
      </c>
      <c r="K70" s="958">
        <f>'E11-Organisation-Préparation'!J16</f>
        <v>0</v>
      </c>
      <c r="L70" s="1011" t="str">
        <f>'E11-Organisation-Préparation'!K16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'E11-Organisation-Préparation'!H19</f>
        <v>0</v>
      </c>
      <c r="J73" s="213">
        <f>'E11-Organisation-Préparation'!I19</f>
        <v>0</v>
      </c>
      <c r="K73" s="213">
        <f>'E11-Organisation-Préparation'!J19</f>
        <v>0</v>
      </c>
      <c r="L73" s="1011" t="str">
        <f>'E11-Organisation-Préparation'!K19</f>
        <v/>
      </c>
    </row>
    <row r="74" spans="1:12" s="153" customFormat="1" ht="14.1" customHeight="1" x14ac:dyDescent="0.2">
      <c r="A74" s="940"/>
      <c r="B74" s="940"/>
      <c r="C74" s="214" t="s">
        <v>6</v>
      </c>
      <c r="D74" s="1021" t="s">
        <v>49</v>
      </c>
      <c r="E74" s="1023" t="s">
        <v>212</v>
      </c>
      <c r="F74" s="1024"/>
      <c r="G74" s="1024"/>
      <c r="H74" s="1024"/>
      <c r="I74" s="215">
        <f>'E11-Organisation-Préparation'!H20</f>
        <v>0</v>
      </c>
      <c r="J74" s="216">
        <f>'E11-Organisation-Préparation'!I20</f>
        <v>0</v>
      </c>
      <c r="K74" s="216">
        <f>'E11-Organisation-Préparation'!J20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'E11-Organisation-Préparation'!H21</f>
        <v>0</v>
      </c>
      <c r="J75" s="219">
        <f>'E11-Organisation-Préparation'!I21</f>
        <v>0</v>
      </c>
      <c r="K75" s="219">
        <f>'E11-Organisation-Préparation'!J21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'E11-Organisation-Préparation'!H22</f>
        <v>0</v>
      </c>
      <c r="J76" s="222">
        <f>'E11-Organisation-Préparation'!I22</f>
        <v>0</v>
      </c>
      <c r="K76" s="222">
        <f>'E11-Organisation-Préparation'!J22</f>
        <v>0</v>
      </c>
      <c r="L76" s="1020" t="str">
        <f>'E11-Organisation-Préparation'!K22</f>
        <v/>
      </c>
    </row>
    <row r="77" spans="1:12" s="153" customFormat="1" ht="36" x14ac:dyDescent="0.2">
      <c r="A77" s="940"/>
      <c r="B77" s="940"/>
      <c r="C77" s="223" t="s">
        <v>6</v>
      </c>
      <c r="D77" s="224" t="s">
        <v>50</v>
      </c>
      <c r="E77" s="1007"/>
      <c r="F77" s="1008"/>
      <c r="G77" s="1008"/>
      <c r="H77" s="1008"/>
      <c r="I77" s="225">
        <f>'E11-Organisation-Préparation'!H23</f>
        <v>0</v>
      </c>
      <c r="J77" s="226">
        <f>'E11-Organisation-Préparation'!I23</f>
        <v>0</v>
      </c>
      <c r="K77" s="226">
        <f>'E11-Organisation-Préparation'!J23</f>
        <v>0</v>
      </c>
      <c r="L77" s="1012"/>
    </row>
    <row r="78" spans="1:12" s="153" customFormat="1" ht="24.4" customHeight="1" thickBot="1" x14ac:dyDescent="0.25">
      <c r="A78" s="1004"/>
      <c r="B78" s="1004"/>
      <c r="C78" s="227" t="s">
        <v>5</v>
      </c>
      <c r="D78" s="228" t="s">
        <v>50</v>
      </c>
      <c r="E78" s="1009"/>
      <c r="F78" s="1010"/>
      <c r="G78" s="1010"/>
      <c r="H78" s="1010"/>
      <c r="I78" s="229">
        <f>'E11-Organisation-Préparation'!H24</f>
        <v>0</v>
      </c>
      <c r="J78" s="230">
        <f>'E11-Organisation-Préparation'!I24</f>
        <v>0</v>
      </c>
      <c r="K78" s="230">
        <f>'E11-Organisation-Préparation'!J24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'E11-Organisation-Préparation'!H25</f>
        <v>0</v>
      </c>
      <c r="J79" s="235">
        <f>'E11-Organisation-Préparation'!I25</f>
        <v>0</v>
      </c>
      <c r="K79" s="235">
        <f>'E11-Organisation-Préparation'!J25</f>
        <v>0</v>
      </c>
      <c r="L79" s="326" t="str">
        <f>'E11-Organisation-Préparation'!K25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'E11-Organisation-Préparation'!H26</f>
        <v>0</v>
      </c>
      <c r="J80" s="213">
        <f>'E11-Organisation-Préparation'!I26</f>
        <v>0</v>
      </c>
      <c r="K80" s="213">
        <f>'E11-Organisation-Préparation'!J26</f>
        <v>0</v>
      </c>
      <c r="L80" s="1011" t="str">
        <f>'E11-Organisation-Préparation'!K26</f>
        <v/>
      </c>
    </row>
    <row r="81" spans="1:12" s="153" customFormat="1" ht="19.5" customHeight="1" x14ac:dyDescent="0.2">
      <c r="A81" s="940"/>
      <c r="B81" s="940"/>
      <c r="C81" s="214" t="s">
        <v>6</v>
      </c>
      <c r="D81" s="224" t="s">
        <v>53</v>
      </c>
      <c r="E81" s="1007"/>
      <c r="F81" s="1008"/>
      <c r="G81" s="1008"/>
      <c r="H81" s="1008"/>
      <c r="I81" s="215">
        <f>'E11-Organisation-Préparation'!H27</f>
        <v>0</v>
      </c>
      <c r="J81" s="216">
        <f>'E11-Organisation-Préparation'!I27</f>
        <v>0</v>
      </c>
      <c r="K81" s="216">
        <f>'E11-Organisation-Préparation'!J27</f>
        <v>0</v>
      </c>
      <c r="L81" s="1012"/>
    </row>
    <row r="82" spans="1:12" s="153" customFormat="1" ht="17.25" customHeight="1" thickBot="1" x14ac:dyDescent="0.25">
      <c r="A82" s="1004"/>
      <c r="B82" s="1004"/>
      <c r="C82" s="217" t="s">
        <v>5</v>
      </c>
      <c r="D82" s="228" t="s">
        <v>54</v>
      </c>
      <c r="E82" s="1009"/>
      <c r="F82" s="1010"/>
      <c r="G82" s="1010"/>
      <c r="H82" s="1010"/>
      <c r="I82" s="218">
        <f>'E11-Organisation-Préparation'!H28</f>
        <v>0</v>
      </c>
      <c r="J82" s="219">
        <f>'E11-Organisation-Préparation'!I28</f>
        <v>0</v>
      </c>
      <c r="K82" s="219">
        <f>'E11-Organisation-Préparation'!J28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'E11-Organisation-Préparation'!H29</f>
        <v>0</v>
      </c>
      <c r="J83" s="235">
        <f>'E11-Organisation-Préparation'!I29</f>
        <v>0</v>
      </c>
      <c r="K83" s="235">
        <f>'E11-Organisation-Préparation'!J29</f>
        <v>0</v>
      </c>
      <c r="L83" s="326" t="str">
        <f>'E11-Organisation-Préparation'!K29</f>
        <v/>
      </c>
    </row>
    <row r="84" spans="1:12" s="153" customFormat="1" ht="12" x14ac:dyDescent="0.2">
      <c r="A84" s="984" t="s">
        <v>71</v>
      </c>
      <c r="B84" s="984">
        <v>0.5</v>
      </c>
      <c r="C84" s="210" t="s">
        <v>6</v>
      </c>
      <c r="D84" s="237" t="s">
        <v>54</v>
      </c>
      <c r="E84" s="1005" t="s">
        <v>72</v>
      </c>
      <c r="F84" s="1006"/>
      <c r="G84" s="1006"/>
      <c r="H84" s="1006"/>
      <c r="I84" s="212">
        <f>'E11-Organisation-Préparation'!H30</f>
        <v>0</v>
      </c>
      <c r="J84" s="213">
        <f>'E11-Organisation-Préparation'!I30</f>
        <v>0</v>
      </c>
      <c r="K84" s="213">
        <f>'E11-Organisation-Préparation'!J30</f>
        <v>0</v>
      </c>
      <c r="L84" s="1011" t="str">
        <f>'E11-Organisation-Préparation'!K30</f>
        <v/>
      </c>
    </row>
    <row r="85" spans="1:12" s="153" customFormat="1" ht="13.15" customHeight="1" thickBot="1" x14ac:dyDescent="0.25">
      <c r="A85" s="1004"/>
      <c r="B85" s="1004"/>
      <c r="C85" s="217" t="s">
        <v>5</v>
      </c>
      <c r="D85" s="238" t="s">
        <v>54</v>
      </c>
      <c r="E85" s="1009"/>
      <c r="F85" s="1010"/>
      <c r="G85" s="1010"/>
      <c r="H85" s="1010"/>
      <c r="I85" s="218">
        <f>'E11-Organisation-Préparation'!H31</f>
        <v>0</v>
      </c>
      <c r="J85" s="219">
        <f>'E11-Organisation-Préparation'!I31</f>
        <v>0</v>
      </c>
      <c r="K85" s="219">
        <f>'E11-Organisation-Préparation'!J31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'E11-Organisation-Préparation'!H32</f>
        <v>0</v>
      </c>
      <c r="J86" s="213">
        <f>'E11-Organisation-Préparation'!I32</f>
        <v>0</v>
      </c>
      <c r="K86" s="213">
        <f>'E11-Organisation-Préparation'!J32</f>
        <v>0</v>
      </c>
      <c r="L86" s="1011" t="str">
        <f>'E11-Organisation-Préparation'!K32</f>
        <v/>
      </c>
    </row>
    <row r="87" spans="1:12" s="153" customFormat="1" ht="23.85" customHeight="1" thickBot="1" x14ac:dyDescent="0.25">
      <c r="A87" s="1004"/>
      <c r="B87" s="1004"/>
      <c r="C87" s="217" t="s">
        <v>5</v>
      </c>
      <c r="D87" s="240" t="s">
        <v>53</v>
      </c>
      <c r="E87" s="1016"/>
      <c r="F87" s="1017"/>
      <c r="G87" s="1017"/>
      <c r="H87" s="1017"/>
      <c r="I87" s="218">
        <f>'E11-Organisation-Préparation'!H33</f>
        <v>0</v>
      </c>
      <c r="J87" s="219">
        <f>'E11-Organisation-Préparation'!I33</f>
        <v>0</v>
      </c>
      <c r="K87" s="219">
        <f>'E11-Organisation-Préparation'!J33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'E11-Organisation-Préparation'!H34</f>
        <v>0</v>
      </c>
      <c r="J88" s="213">
        <f>'E11-Organisation-Préparation'!I34</f>
        <v>0</v>
      </c>
      <c r="K88" s="213">
        <f>'E11-Organisation-Préparation'!J34</f>
        <v>0</v>
      </c>
      <c r="L88" s="1011" t="str">
        <f>'E11-Organisation-Préparation'!K34</f>
        <v/>
      </c>
    </row>
    <row r="89" spans="1:12" s="153" customFormat="1" ht="14.65" customHeight="1" x14ac:dyDescent="0.2">
      <c r="A89" s="940"/>
      <c r="B89" s="940"/>
      <c r="C89" s="214" t="s">
        <v>6</v>
      </c>
      <c r="D89" s="241" t="s">
        <v>53</v>
      </c>
      <c r="E89" s="1007"/>
      <c r="F89" s="1008"/>
      <c r="G89" s="1008"/>
      <c r="H89" s="1008"/>
      <c r="I89" s="215">
        <f>'E11-Organisation-Préparation'!H35</f>
        <v>0</v>
      </c>
      <c r="J89" s="216">
        <f>'E11-Organisation-Préparation'!I35</f>
        <v>0</v>
      </c>
      <c r="K89" s="216">
        <f>'E11-Organisation-Préparation'!J35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'E11-Organisation-Préparation'!H36</f>
        <v>0</v>
      </c>
      <c r="J90" s="219">
        <f>'E11-Organisation-Préparation'!I36</f>
        <v>0</v>
      </c>
      <c r="K90" s="219">
        <f>'E11-Organisation-Préparation'!J36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'E11-Pesées'!J15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'E11-Organisation-Préparation'!K40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'E11-Pesées'!J6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'E11-Pesées'!J7</f>
        <v>0</v>
      </c>
      <c r="L102" s="251"/>
    </row>
    <row r="103" spans="1:12" ht="18" thickBot="1" x14ac:dyDescent="0.35">
      <c r="A103" s="113"/>
      <c r="B103" s="113"/>
      <c r="C103" s="246"/>
      <c r="D103" s="261" t="s">
        <v>95</v>
      </c>
      <c r="E103" s="262">
        <v>1</v>
      </c>
      <c r="F103" s="262">
        <v>3</v>
      </c>
      <c r="G103" s="262">
        <v>5</v>
      </c>
      <c r="H103" s="109"/>
      <c r="I103" s="835" t="s">
        <v>6</v>
      </c>
      <c r="J103" s="255" t="s">
        <v>107</v>
      </c>
      <c r="K103" s="256">
        <f>'E11-Pesées'!J8</f>
        <v>0</v>
      </c>
      <c r="L103" s="113"/>
    </row>
    <row r="104" spans="1:12" ht="18" thickBot="1" x14ac:dyDescent="0.35">
      <c r="A104" s="113"/>
      <c r="B104" s="113"/>
      <c r="C104" s="246"/>
      <c r="D104" s="263"/>
      <c r="E104" s="264"/>
      <c r="F104" s="264"/>
      <c r="G104" s="264"/>
      <c r="H104" s="109"/>
      <c r="I104" s="836"/>
      <c r="J104" s="259" t="s">
        <v>108</v>
      </c>
      <c r="K104" s="260">
        <f>'E11-Pesées'!J9</f>
        <v>0</v>
      </c>
      <c r="L104" s="265"/>
    </row>
    <row r="105" spans="1:12" ht="18" thickBot="1" x14ac:dyDescent="0.35">
      <c r="A105" s="113"/>
      <c r="B105" s="113"/>
      <c r="C105" s="246"/>
      <c r="D105" s="964" t="s">
        <v>217</v>
      </c>
      <c r="E105" s="965"/>
      <c r="F105" s="965"/>
      <c r="G105" s="966"/>
      <c r="H105" s="109"/>
      <c r="I105" s="835" t="s">
        <v>5</v>
      </c>
      <c r="J105" s="255" t="s">
        <v>107</v>
      </c>
      <c r="K105" s="256">
        <f>'E11-Pesées'!J10</f>
        <v>0</v>
      </c>
      <c r="L105" s="266"/>
    </row>
    <row r="106" spans="1:12" ht="18" thickBot="1" x14ac:dyDescent="0.35">
      <c r="A106" s="113"/>
      <c r="B106" s="113"/>
      <c r="C106" s="246"/>
      <c r="D106" s="267"/>
      <c r="E106" s="253" t="s">
        <v>2</v>
      </c>
      <c r="F106" s="268" t="s">
        <v>3</v>
      </c>
      <c r="G106" s="269" t="s">
        <v>4</v>
      </c>
      <c r="H106" s="109"/>
      <c r="I106" s="836"/>
      <c r="J106" s="259" t="s">
        <v>108</v>
      </c>
      <c r="K106" s="260">
        <f>'E11-Pesées'!J11</f>
        <v>0</v>
      </c>
      <c r="L106" s="266"/>
    </row>
    <row r="107" spans="1:12" ht="17.25" x14ac:dyDescent="0.3">
      <c r="A107" s="113"/>
      <c r="B107" s="113"/>
      <c r="C107" s="246"/>
      <c r="D107" s="270" t="s">
        <v>90</v>
      </c>
      <c r="E107" s="258" t="s">
        <v>97</v>
      </c>
      <c r="F107" s="258" t="s">
        <v>98</v>
      </c>
      <c r="G107" s="271" t="s">
        <v>99</v>
      </c>
      <c r="H107" s="109"/>
      <c r="I107" s="967" t="s">
        <v>109</v>
      </c>
      <c r="J107" s="968"/>
      <c r="K107" s="829" t="str">
        <f>'E11-Pesées'!J12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'E11-Pesées'!J15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Infos!$B$15</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'E11-Présentation-Hygiène-Entret'!H6</f>
        <v>0</v>
      </c>
      <c r="J123" s="958">
        <f>'E11-Présentation-Hygiène-Entret'!I6</f>
        <v>0</v>
      </c>
      <c r="K123" s="958">
        <f>'E11-Présentation-Hygiène-Entret'!J6</f>
        <v>0</v>
      </c>
      <c r="L123" s="961" t="str">
        <f>'E11-Présentation-Hygiène-Entret'!K6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'E11-Présentation-Hygiène-Entret'!K9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'E11-Présentation-Hygiène-Entret'!H12</f>
        <v>0</v>
      </c>
      <c r="J131" s="235">
        <f>'E11-Présentation-Hygiène-Entret'!I12</f>
        <v>0</v>
      </c>
      <c r="K131" s="235">
        <f>'E11-Présentation-Hygiène-Entret'!J12</f>
        <v>0</v>
      </c>
      <c r="L131" s="326" t="str">
        <f>'E11-Présentation-Hygiène-Entret'!K12</f>
        <v/>
      </c>
    </row>
    <row r="132" spans="1:12" ht="16.5" thickBot="1" x14ac:dyDescent="0.25">
      <c r="A132" s="910" t="s">
        <v>123</v>
      </c>
      <c r="B132" s="911"/>
      <c r="C132" s="911"/>
      <c r="D132" s="911"/>
      <c r="E132" s="911"/>
      <c r="F132" s="911"/>
      <c r="G132" s="911"/>
      <c r="H132" s="911"/>
      <c r="I132" s="911"/>
      <c r="J132" s="911"/>
      <c r="K132" s="911"/>
      <c r="L132" s="318" t="str">
        <f>'E11-Présentation-Hygiène-Entret'!K13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'E11-Présentation-Hygiène-Entret'!H16</f>
        <v>0</v>
      </c>
      <c r="J137" s="235">
        <f>'E11-Présentation-Hygiène-Entret'!I16</f>
        <v>0</v>
      </c>
      <c r="K137" s="235">
        <f>'E11-Présentation-Hygiène-Entret'!J16</f>
        <v>0</v>
      </c>
      <c r="L137" s="326" t="str">
        <f>'E11-Présentation-Hygiène-Entret'!K16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'E11-Présentation-Hygiène-Entret'!K17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récapitulative'!D11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4.1500000000000004" customHeight="1"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Infos!$B$15</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'E12-Comportement-Vente'!J7</f>
        <v>0</v>
      </c>
      <c r="J169" s="213">
        <f>'E12-Comportement-Vente'!K7</f>
        <v>0</v>
      </c>
      <c r="K169" s="213">
        <f>'E12-Comportement-Vente'!L7</f>
        <v>0</v>
      </c>
      <c r="L169" s="320">
        <f>'E12-Comportement-Vente'!M7</f>
        <v>0</v>
      </c>
    </row>
    <row r="170" spans="1:12" s="153" customFormat="1" ht="12" x14ac:dyDescent="0.2">
      <c r="A170" s="876"/>
      <c r="B170" s="877"/>
      <c r="C170" s="877"/>
      <c r="D170" s="877"/>
      <c r="E170" s="888" t="s">
        <v>128</v>
      </c>
      <c r="F170" s="889"/>
      <c r="G170" s="889"/>
      <c r="H170" s="889"/>
      <c r="I170" s="215">
        <f>'E12-Comportement-Vente'!J8</f>
        <v>0</v>
      </c>
      <c r="J170" s="216">
        <f>'E12-Comportement-Vente'!K8</f>
        <v>0</v>
      </c>
      <c r="K170" s="216">
        <f>'E12-Comportement-Vente'!L8</f>
        <v>0</v>
      </c>
      <c r="L170" s="321">
        <f>'E12-Comportement-Vente'!M8</f>
        <v>0</v>
      </c>
    </row>
    <row r="171" spans="1:12" s="153" customFormat="1" ht="12" x14ac:dyDescent="0.2">
      <c r="A171" s="876"/>
      <c r="B171" s="877"/>
      <c r="C171" s="877"/>
      <c r="D171" s="877"/>
      <c r="E171" s="888" t="s">
        <v>129</v>
      </c>
      <c r="F171" s="889"/>
      <c r="G171" s="889"/>
      <c r="H171" s="889"/>
      <c r="I171" s="215">
        <f>'E12-Comportement-Vente'!J9</f>
        <v>0</v>
      </c>
      <c r="J171" s="216">
        <f>'E12-Comportement-Vente'!K9</f>
        <v>0</v>
      </c>
      <c r="K171" s="216">
        <f>'E12-Comportement-Vente'!L9</f>
        <v>0</v>
      </c>
      <c r="L171" s="321">
        <f>'E12-Comportement-Vente'!M9</f>
        <v>0</v>
      </c>
    </row>
    <row r="172" spans="1:12" s="153" customFormat="1" thickBot="1" x14ac:dyDescent="0.25">
      <c r="A172" s="878"/>
      <c r="B172" s="879"/>
      <c r="C172" s="879"/>
      <c r="D172" s="879"/>
      <c r="E172" s="908" t="s">
        <v>130</v>
      </c>
      <c r="F172" s="909"/>
      <c r="G172" s="909"/>
      <c r="H172" s="909"/>
      <c r="I172" s="218">
        <f>'E12-Comportement-Vente'!J10</f>
        <v>0</v>
      </c>
      <c r="J172" s="219">
        <f>'E12-Comportement-Vente'!K10</f>
        <v>0</v>
      </c>
      <c r="K172" s="219">
        <f>'E12-Comportement-Vente'!L10</f>
        <v>0</v>
      </c>
      <c r="L172" s="322">
        <f>'E12-Comportement-Vente'!M10</f>
        <v>0</v>
      </c>
    </row>
    <row r="173" spans="1:12" ht="16.5" thickBot="1" x14ac:dyDescent="0.3">
      <c r="A173" s="853" t="s">
        <v>151</v>
      </c>
      <c r="B173" s="854"/>
      <c r="C173" s="854"/>
      <c r="D173" s="854"/>
      <c r="E173" s="854"/>
      <c r="F173" s="854"/>
      <c r="G173" s="854"/>
      <c r="H173" s="854"/>
      <c r="I173" s="855"/>
      <c r="J173" s="855"/>
      <c r="K173" s="855"/>
      <c r="L173" s="324">
        <f>'E12-Comportement-Vente'!M11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'E12-Comportement-Vente'!J14</f>
        <v>0</v>
      </c>
      <c r="J178" s="213">
        <f>'E12-Comportement-Vente'!K14</f>
        <v>0</v>
      </c>
      <c r="K178" s="213">
        <f>'E12-Comportement-Vente'!L14</f>
        <v>0</v>
      </c>
      <c r="L178" s="320">
        <f>'E12-Comportement-Vente'!M14</f>
        <v>0</v>
      </c>
    </row>
    <row r="179" spans="1:12" s="153" customFormat="1" ht="12" x14ac:dyDescent="0.2">
      <c r="A179" s="897"/>
      <c r="B179" s="898"/>
      <c r="C179" s="898"/>
      <c r="D179" s="898"/>
      <c r="E179" s="888" t="s">
        <v>134</v>
      </c>
      <c r="F179" s="889"/>
      <c r="G179" s="889"/>
      <c r="H179" s="889"/>
      <c r="I179" s="215">
        <f>'E12-Comportement-Vente'!J15</f>
        <v>0</v>
      </c>
      <c r="J179" s="216">
        <f>'E12-Comportement-Vente'!K15</f>
        <v>0</v>
      </c>
      <c r="K179" s="216">
        <f>'E12-Comportement-Vente'!L15</f>
        <v>0</v>
      </c>
      <c r="L179" s="321">
        <f>'E12-Comportement-Vente'!M15</f>
        <v>0</v>
      </c>
    </row>
    <row r="180" spans="1:12" s="153" customFormat="1" ht="12" x14ac:dyDescent="0.2">
      <c r="A180" s="897"/>
      <c r="B180" s="898"/>
      <c r="C180" s="898"/>
      <c r="D180" s="898"/>
      <c r="E180" s="888" t="s">
        <v>135</v>
      </c>
      <c r="F180" s="889"/>
      <c r="G180" s="889"/>
      <c r="H180" s="889"/>
      <c r="I180" s="215">
        <f>'E12-Comportement-Vente'!J16</f>
        <v>0</v>
      </c>
      <c r="J180" s="216">
        <f>'E12-Comportement-Vente'!K16</f>
        <v>0</v>
      </c>
      <c r="K180" s="216">
        <f>'E12-Comportement-Vente'!L16</f>
        <v>0</v>
      </c>
      <c r="L180" s="321">
        <f>'E12-Comportement-Vente'!M16</f>
        <v>0</v>
      </c>
    </row>
    <row r="181" spans="1:12" s="153" customFormat="1" ht="12" x14ac:dyDescent="0.2">
      <c r="A181" s="897"/>
      <c r="B181" s="898"/>
      <c r="C181" s="898"/>
      <c r="D181" s="898"/>
      <c r="E181" s="903" t="s">
        <v>136</v>
      </c>
      <c r="F181" s="904"/>
      <c r="G181" s="904"/>
      <c r="H181" s="904"/>
      <c r="I181" s="215">
        <f>'E12-Comportement-Vente'!J17</f>
        <v>0</v>
      </c>
      <c r="J181" s="216">
        <f>'E12-Comportement-Vente'!K17</f>
        <v>0</v>
      </c>
      <c r="K181" s="216">
        <f>'E12-Comportement-Vente'!L17</f>
        <v>0</v>
      </c>
      <c r="L181" s="321">
        <f>'E12-Comportement-Vente'!M17</f>
        <v>0</v>
      </c>
    </row>
    <row r="182" spans="1:12" s="153" customFormat="1" ht="12" x14ac:dyDescent="0.2">
      <c r="A182" s="897"/>
      <c r="B182" s="898"/>
      <c r="C182" s="898"/>
      <c r="D182" s="898"/>
      <c r="E182" s="888" t="s">
        <v>137</v>
      </c>
      <c r="F182" s="889"/>
      <c r="G182" s="889"/>
      <c r="H182" s="889"/>
      <c r="I182" s="215">
        <f>'E12-Comportement-Vente'!J18</f>
        <v>0</v>
      </c>
      <c r="J182" s="216">
        <f>'E12-Comportement-Vente'!K18</f>
        <v>0</v>
      </c>
      <c r="K182" s="216">
        <f>'E12-Comportement-Vente'!L18</f>
        <v>0</v>
      </c>
      <c r="L182" s="321">
        <f>'E12-Comportement-Vente'!M18</f>
        <v>0</v>
      </c>
    </row>
    <row r="183" spans="1:12" s="153" customFormat="1" ht="12" x14ac:dyDescent="0.2">
      <c r="A183" s="897"/>
      <c r="B183" s="898"/>
      <c r="C183" s="898"/>
      <c r="D183" s="898"/>
      <c r="E183" s="888" t="s">
        <v>138</v>
      </c>
      <c r="F183" s="889"/>
      <c r="G183" s="889"/>
      <c r="H183" s="889"/>
      <c r="I183" s="215">
        <f>'E12-Comportement-Vente'!J19</f>
        <v>0</v>
      </c>
      <c r="J183" s="216">
        <f>'E12-Comportement-Vente'!K19</f>
        <v>0</v>
      </c>
      <c r="K183" s="216">
        <f>'E12-Comportement-Vente'!L19</f>
        <v>0</v>
      </c>
      <c r="L183" s="321">
        <f>'E12-Comportement-Vente'!M19</f>
        <v>0</v>
      </c>
    </row>
    <row r="184" spans="1:12" s="153" customFormat="1" ht="12" x14ac:dyDescent="0.2">
      <c r="A184" s="897"/>
      <c r="B184" s="898"/>
      <c r="C184" s="898"/>
      <c r="D184" s="898"/>
      <c r="E184" s="888" t="s">
        <v>139</v>
      </c>
      <c r="F184" s="889"/>
      <c r="G184" s="889"/>
      <c r="H184" s="889"/>
      <c r="I184" s="215">
        <f>'E12-Comportement-Vente'!J20</f>
        <v>0</v>
      </c>
      <c r="J184" s="216">
        <f>'E12-Comportement-Vente'!K20</f>
        <v>0</v>
      </c>
      <c r="K184" s="216">
        <f>'E12-Comportement-Vente'!L20</f>
        <v>0</v>
      </c>
      <c r="L184" s="321">
        <f>'E12-Comportement-Vente'!M20</f>
        <v>0</v>
      </c>
    </row>
    <row r="185" spans="1:12" s="153" customFormat="1" ht="12" x14ac:dyDescent="0.2">
      <c r="A185" s="897"/>
      <c r="B185" s="898"/>
      <c r="C185" s="898"/>
      <c r="D185" s="898"/>
      <c r="E185" s="888" t="s">
        <v>140</v>
      </c>
      <c r="F185" s="889"/>
      <c r="G185" s="889"/>
      <c r="H185" s="889"/>
      <c r="I185" s="215">
        <f>'E12-Comportement-Vente'!J21</f>
        <v>0</v>
      </c>
      <c r="J185" s="216">
        <f>'E12-Comportement-Vente'!K21</f>
        <v>0</v>
      </c>
      <c r="K185" s="216">
        <f>'E12-Comportement-Vente'!L21</f>
        <v>0</v>
      </c>
      <c r="L185" s="321">
        <f>'E12-Comportement-Vente'!M21</f>
        <v>0</v>
      </c>
    </row>
    <row r="186" spans="1:12" s="153" customFormat="1" ht="12" x14ac:dyDescent="0.2">
      <c r="A186" s="897"/>
      <c r="B186" s="898"/>
      <c r="C186" s="898"/>
      <c r="D186" s="898"/>
      <c r="E186" s="888" t="s">
        <v>141</v>
      </c>
      <c r="F186" s="889"/>
      <c r="G186" s="889"/>
      <c r="H186" s="889"/>
      <c r="I186" s="215">
        <f>'E12-Comportement-Vente'!J22</f>
        <v>0</v>
      </c>
      <c r="J186" s="216">
        <f>'E12-Comportement-Vente'!K22</f>
        <v>0</v>
      </c>
      <c r="K186" s="216">
        <f>'E12-Comportement-Vente'!L22</f>
        <v>0</v>
      </c>
      <c r="L186" s="321">
        <f>'E12-Comportement-Vente'!M22</f>
        <v>0</v>
      </c>
    </row>
    <row r="187" spans="1:12" s="153" customFormat="1" thickBot="1" x14ac:dyDescent="0.25">
      <c r="A187" s="899"/>
      <c r="B187" s="900"/>
      <c r="C187" s="900"/>
      <c r="D187" s="900"/>
      <c r="E187" s="890" t="s">
        <v>142</v>
      </c>
      <c r="F187" s="891"/>
      <c r="G187" s="891"/>
      <c r="H187" s="891"/>
      <c r="I187" s="218">
        <f>'E12-Comportement-Vente'!J23</f>
        <v>0</v>
      </c>
      <c r="J187" s="219">
        <f>'E12-Comportement-Vente'!K23</f>
        <v>0</v>
      </c>
      <c r="K187" s="219">
        <f>'E12-Comportement-Vente'!L23</f>
        <v>0</v>
      </c>
      <c r="L187" s="322">
        <f>'E12-Comportement-Vente'!M23</f>
        <v>0</v>
      </c>
    </row>
    <row r="188" spans="1:12" ht="16.5" thickBot="1" x14ac:dyDescent="0.25">
      <c r="A188" s="853" t="s">
        <v>227</v>
      </c>
      <c r="B188" s="854"/>
      <c r="C188" s="854"/>
      <c r="D188" s="854"/>
      <c r="E188" s="854"/>
      <c r="F188" s="854"/>
      <c r="G188" s="854"/>
      <c r="H188" s="854"/>
      <c r="I188" s="855"/>
      <c r="J188" s="855"/>
      <c r="K188" s="855"/>
      <c r="L188" s="325">
        <f>'E12-Comportement-Vente'!M24</f>
        <v>0</v>
      </c>
    </row>
    <row r="189" spans="1:12" ht="4.1500000000000004" customHeight="1"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'E12-Comportement-Vente'!J27</f>
        <v>0</v>
      </c>
      <c r="J193" s="213">
        <f>'E12-Comportement-Vente'!K27</f>
        <v>0</v>
      </c>
      <c r="K193" s="213">
        <f>'E12-Comportement-Vente'!L27</f>
        <v>0</v>
      </c>
      <c r="L193" s="320">
        <f>'E12-Comportement-Vente'!M27</f>
        <v>0</v>
      </c>
    </row>
    <row r="194" spans="1:12" s="153" customFormat="1" ht="12" x14ac:dyDescent="0.2">
      <c r="A194" s="876"/>
      <c r="B194" s="877"/>
      <c r="C194" s="877"/>
      <c r="D194" s="877"/>
      <c r="E194" s="884" t="s">
        <v>146</v>
      </c>
      <c r="F194" s="885"/>
      <c r="G194" s="885"/>
      <c r="H194" s="885"/>
      <c r="I194" s="215">
        <f>'E12-Comportement-Vente'!J28</f>
        <v>0</v>
      </c>
      <c r="J194" s="216">
        <f>'E12-Comportement-Vente'!K28</f>
        <v>0</v>
      </c>
      <c r="K194" s="216">
        <f>'E12-Comportement-Vente'!L28</f>
        <v>0</v>
      </c>
      <c r="L194" s="321">
        <f>'E12-Comportement-Vente'!M28</f>
        <v>0</v>
      </c>
    </row>
    <row r="195" spans="1:12" s="153" customFormat="1" ht="12" x14ac:dyDescent="0.2">
      <c r="A195" s="876"/>
      <c r="B195" s="877"/>
      <c r="C195" s="877"/>
      <c r="D195" s="877"/>
      <c r="E195" s="884" t="s">
        <v>147</v>
      </c>
      <c r="F195" s="885"/>
      <c r="G195" s="885"/>
      <c r="H195" s="885"/>
      <c r="I195" s="215">
        <f>'E12-Comportement-Vente'!J29</f>
        <v>0</v>
      </c>
      <c r="J195" s="216">
        <f>'E12-Comportement-Vente'!K29</f>
        <v>0</v>
      </c>
      <c r="K195" s="216">
        <f>'E12-Comportement-Vente'!L29</f>
        <v>0</v>
      </c>
      <c r="L195" s="321">
        <f>'E12-Comportement-Vente'!M29</f>
        <v>0</v>
      </c>
    </row>
    <row r="196" spans="1:12" s="153" customFormat="1" thickBot="1" x14ac:dyDescent="0.25">
      <c r="A196" s="878"/>
      <c r="B196" s="879"/>
      <c r="C196" s="879"/>
      <c r="D196" s="879"/>
      <c r="E196" s="886" t="s">
        <v>148</v>
      </c>
      <c r="F196" s="887"/>
      <c r="G196" s="887"/>
      <c r="H196" s="887"/>
      <c r="I196" s="218">
        <f>'E12-Comportement-Vente'!J30</f>
        <v>0</v>
      </c>
      <c r="J196" s="219">
        <f>'E12-Comportement-Vente'!K30</f>
        <v>0</v>
      </c>
      <c r="K196" s="219">
        <f>'E12-Comportement-Vente'!L30</f>
        <v>0</v>
      </c>
      <c r="L196" s="322">
        <f>'E12-Comportement-Vente'!M30</f>
        <v>0</v>
      </c>
    </row>
    <row r="197" spans="1:12" ht="16.5" thickBot="1" x14ac:dyDescent="0.25">
      <c r="A197" s="853" t="s">
        <v>149</v>
      </c>
      <c r="B197" s="854"/>
      <c r="C197" s="854"/>
      <c r="D197" s="854"/>
      <c r="E197" s="854"/>
      <c r="F197" s="854"/>
      <c r="G197" s="854"/>
      <c r="H197" s="854"/>
      <c r="I197" s="855"/>
      <c r="J197" s="855"/>
      <c r="K197" s="855"/>
      <c r="L197" s="325">
        <f>'E12-Comportement-Vente'!M31</f>
        <v>0</v>
      </c>
    </row>
    <row r="198" spans="1:12" ht="5.65" customHeight="1"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récapitulative'!D18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sheet="1" formatColumns="0" formatRows="0" selectLockedCells="1" selectUnlockedCells="1"/>
  <mergeCells count="246">
    <mergeCell ref="E5:H5"/>
    <mergeCell ref="A7:L7"/>
    <mergeCell ref="E15:G15"/>
    <mergeCell ref="A17:L17"/>
    <mergeCell ref="E23:G23"/>
    <mergeCell ref="A1:D2"/>
    <mergeCell ref="E1:H2"/>
    <mergeCell ref="I1:J2"/>
    <mergeCell ref="K1:L2"/>
    <mergeCell ref="A40:L40"/>
    <mergeCell ref="A52:D53"/>
    <mergeCell ref="E52:H53"/>
    <mergeCell ref="I52:J53"/>
    <mergeCell ref="K52:L53"/>
    <mergeCell ref="I54:J54"/>
    <mergeCell ref="K54:L54"/>
    <mergeCell ref="A54:D54"/>
    <mergeCell ref="E25:G25"/>
    <mergeCell ref="E27:G27"/>
    <mergeCell ref="I27:J27"/>
    <mergeCell ref="A29:L29"/>
    <mergeCell ref="A30:D30"/>
    <mergeCell ref="E30:G30"/>
    <mergeCell ref="H30:L30"/>
    <mergeCell ref="A31:D31"/>
    <mergeCell ref="E31:G31"/>
    <mergeCell ref="H31:L31"/>
    <mergeCell ref="E36:G36"/>
    <mergeCell ref="E37:G37"/>
    <mergeCell ref="H36:L36"/>
    <mergeCell ref="H37:L37"/>
    <mergeCell ref="H32:L32"/>
    <mergeCell ref="H34:L34"/>
    <mergeCell ref="L60:L64"/>
    <mergeCell ref="E61:H61"/>
    <mergeCell ref="E62:H62"/>
    <mergeCell ref="E63:H63"/>
    <mergeCell ref="E64:H64"/>
    <mergeCell ref="A65:K65"/>
    <mergeCell ref="A57:L57"/>
    <mergeCell ref="A58:L58"/>
    <mergeCell ref="E59:H59"/>
    <mergeCell ref="A60:A64"/>
    <mergeCell ref="B60:B64"/>
    <mergeCell ref="C60:D64"/>
    <mergeCell ref="E60:H60"/>
    <mergeCell ref="I60:I64"/>
    <mergeCell ref="J60:J64"/>
    <mergeCell ref="K60:K64"/>
    <mergeCell ref="A67:K67"/>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L76:L78"/>
    <mergeCell ref="E79:H79"/>
    <mergeCell ref="A80:A82"/>
    <mergeCell ref="B80:B82"/>
    <mergeCell ref="E80:H82"/>
    <mergeCell ref="L80:L82"/>
    <mergeCell ref="D74:D75"/>
    <mergeCell ref="E74:H74"/>
    <mergeCell ref="E75:H75"/>
    <mergeCell ref="A76:A78"/>
    <mergeCell ref="B76:B78"/>
    <mergeCell ref="E76:H78"/>
    <mergeCell ref="L84:L85"/>
    <mergeCell ref="A86:A87"/>
    <mergeCell ref="B86:B87"/>
    <mergeCell ref="E86:H87"/>
    <mergeCell ref="L86:L87"/>
    <mergeCell ref="E83:H83"/>
    <mergeCell ref="A84:A85"/>
    <mergeCell ref="B84:B85"/>
    <mergeCell ref="E84:H85"/>
    <mergeCell ref="A91:A93"/>
    <mergeCell ref="B91:B93"/>
    <mergeCell ref="E91:H93"/>
    <mergeCell ref="I91:K93"/>
    <mergeCell ref="L91:L93"/>
    <mergeCell ref="A88:A90"/>
    <mergeCell ref="B88:B90"/>
    <mergeCell ref="E88:H90"/>
    <mergeCell ref="L88:L90"/>
    <mergeCell ref="D105:G105"/>
    <mergeCell ref="I105:I106"/>
    <mergeCell ref="I107:J108"/>
    <mergeCell ref="D110:G110"/>
    <mergeCell ref="I110:J111"/>
    <mergeCell ref="A94:K94"/>
    <mergeCell ref="A97:L97"/>
    <mergeCell ref="A98:L98"/>
    <mergeCell ref="D100:G100"/>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53:L153"/>
    <mergeCell ref="A154:E154"/>
    <mergeCell ref="F154:L154"/>
    <mergeCell ref="A144:L151"/>
    <mergeCell ref="A132:K132"/>
    <mergeCell ref="A134:L134"/>
    <mergeCell ref="A135:L135"/>
    <mergeCell ref="E136:H136"/>
    <mergeCell ref="C137:D137"/>
    <mergeCell ref="E137:H13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12:L212"/>
    <mergeCell ref="A213:E213"/>
    <mergeCell ref="F213:L213"/>
    <mergeCell ref="A203:L210"/>
    <mergeCell ref="A190:L190"/>
    <mergeCell ref="A191:L191"/>
    <mergeCell ref="A192:D196"/>
    <mergeCell ref="E192:H192"/>
    <mergeCell ref="E193:H193"/>
    <mergeCell ref="E194:H194"/>
    <mergeCell ref="E195:H195"/>
    <mergeCell ref="E196:H196"/>
    <mergeCell ref="I118:J118"/>
    <mergeCell ref="K118:L118"/>
    <mergeCell ref="E3:F3"/>
    <mergeCell ref="G3:H3"/>
    <mergeCell ref="E54:F54"/>
    <mergeCell ref="G54:H54"/>
    <mergeCell ref="E118:F118"/>
    <mergeCell ref="G118:H118"/>
    <mergeCell ref="A41:L50"/>
    <mergeCell ref="K107:K108"/>
    <mergeCell ref="K110:K111"/>
    <mergeCell ref="E116:H117"/>
    <mergeCell ref="I101:I102"/>
    <mergeCell ref="I103:I104"/>
    <mergeCell ref="I15:J15"/>
    <mergeCell ref="I25:J25"/>
    <mergeCell ref="I23:J23"/>
    <mergeCell ref="K3:L3"/>
    <mergeCell ref="I3:J3"/>
    <mergeCell ref="A3:D3"/>
    <mergeCell ref="A116:D117"/>
    <mergeCell ref="I116:J117"/>
    <mergeCell ref="K116:L117"/>
    <mergeCell ref="A118:D118"/>
    <mergeCell ref="A155:E155"/>
    <mergeCell ref="A156:E156"/>
    <mergeCell ref="A157:E157"/>
    <mergeCell ref="A158:E158"/>
    <mergeCell ref="A159:E159"/>
    <mergeCell ref="A160:E160"/>
    <mergeCell ref="G164:H164"/>
    <mergeCell ref="I164:J164"/>
    <mergeCell ref="K164:L164"/>
    <mergeCell ref="F155:L155"/>
    <mergeCell ref="F156:L156"/>
    <mergeCell ref="F157:L157"/>
    <mergeCell ref="F158:L158"/>
    <mergeCell ref="F159:L159"/>
    <mergeCell ref="F160:L160"/>
    <mergeCell ref="A219:E219"/>
    <mergeCell ref="F214:L214"/>
    <mergeCell ref="F215:L215"/>
    <mergeCell ref="F216:L216"/>
    <mergeCell ref="F217:L217"/>
    <mergeCell ref="F218:L218"/>
    <mergeCell ref="F219:L219"/>
    <mergeCell ref="A214:E214"/>
    <mergeCell ref="A215:E215"/>
    <mergeCell ref="A216:E216"/>
    <mergeCell ref="A217:E217"/>
    <mergeCell ref="A218:E218"/>
    <mergeCell ref="H35:L35"/>
    <mergeCell ref="H38:L38"/>
    <mergeCell ref="A33:D33"/>
    <mergeCell ref="E33:G33"/>
    <mergeCell ref="H33:L33"/>
    <mergeCell ref="A32:D32"/>
    <mergeCell ref="A34:D34"/>
    <mergeCell ref="A35:D35"/>
    <mergeCell ref="A38:D38"/>
    <mergeCell ref="E32:G32"/>
    <mergeCell ref="E34:G34"/>
    <mergeCell ref="E35:G35"/>
    <mergeCell ref="E38:G38"/>
    <mergeCell ref="A36:D36"/>
    <mergeCell ref="A37:D37"/>
  </mergeCells>
  <conditionalFormatting sqref="A155:E160">
    <cfRule type="cellIs" dxfId="47" priority="6" operator="equal">
      <formula>0</formula>
    </cfRule>
  </conditionalFormatting>
  <conditionalFormatting sqref="A214:E219">
    <cfRule type="cellIs" dxfId="46" priority="5" operator="equal">
      <formula>0</formula>
    </cfRule>
  </conditionalFormatting>
  <conditionalFormatting sqref="A31:L38">
    <cfRule type="cellIs" dxfId="45" priority="4" operator="equal">
      <formula>0</formula>
    </cfRule>
  </conditionalFormatting>
  <conditionalFormatting sqref="I169:L172">
    <cfRule type="cellIs" dxfId="44" priority="3" operator="equal">
      <formula>0</formula>
    </cfRule>
  </conditionalFormatting>
  <conditionalFormatting sqref="I178:L187">
    <cfRule type="cellIs" dxfId="43" priority="2" operator="equal">
      <formula>0</formula>
    </cfRule>
  </conditionalFormatting>
  <conditionalFormatting sqref="I193:L196">
    <cfRule type="cellIs" dxfId="42" priority="1" operator="equal">
      <formula>0</formula>
    </cfRule>
  </conditionalFormatting>
  <dataValidations count="3">
    <dataValidation allowBlank="1" showInputMessage="1" showErrorMessage="1" error="Valeur comprise entre 0 et 20." sqref="L132 I60:L64 L138 I137:L137 K110:K111 K101:K108 I131:L131 L140:L141 I169:L172 L197 L188 L173 L199 I178:L187 I193:L196 I123:L125"/>
    <dataValidation allowBlank="1" showInputMessage="1" showErrorMessage="1" sqref="L94"/>
    <dataValidation allowBlank="1" showInputMessage="1" showErrorMessage="1" error="Valeur comprise entre 0 &amp; 15 !" sqref="L126"/>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L219"/>
  <sheetViews>
    <sheetView showGridLines="0" view="pageBreakPreview" zoomScale="88" zoomScaleNormal="100" zoomScaleSheetLayoutView="88" workbookViewId="0">
      <selection activeCell="K119" sqref="K119"/>
    </sheetView>
  </sheetViews>
  <sheetFormatPr baseColWidth="10" defaultColWidth="11.140625" defaultRowHeight="12.75" x14ac:dyDescent="0.2"/>
  <cols>
    <col min="1" max="1" width="10.5703125" style="2" customWidth="1"/>
    <col min="2" max="2" width="4.85546875" style="2" customWidth="1"/>
    <col min="3" max="3" width="6.140625" style="180" customWidth="1"/>
    <col min="4" max="4" width="10.5703125" style="180" customWidth="1"/>
    <col min="5" max="6" width="10.42578125" style="2" customWidth="1"/>
    <col min="7" max="7" width="15.28515625" style="2" customWidth="1"/>
    <col min="8" max="8" width="7.5703125" style="2" customWidth="1"/>
    <col min="9" max="9" width="6.85546875" style="2" customWidth="1"/>
    <col min="10" max="10" width="6.42578125" style="2" customWidth="1"/>
    <col min="11" max="11" width="7.140625" style="2" customWidth="1"/>
    <col min="12" max="12" width="6.42578125"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Infos!$B16</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récapitulative'!E$6</f>
        <v/>
      </c>
      <c r="J9" s="174" t="s">
        <v>177</v>
      </c>
      <c r="K9" s="163"/>
      <c r="L9" s="175"/>
    </row>
    <row r="10" spans="1:12" ht="18" x14ac:dyDescent="0.25">
      <c r="A10" s="168"/>
      <c r="B10" s="169"/>
      <c r="C10" s="170"/>
      <c r="D10" s="170"/>
      <c r="E10" s="171" t="s">
        <v>153</v>
      </c>
      <c r="F10" s="172"/>
      <c r="G10" s="173"/>
      <c r="H10" s="173"/>
      <c r="I10" s="314" t="str">
        <f>'Grille récapitulative'!E$7</f>
        <v/>
      </c>
      <c r="J10" s="174" t="s">
        <v>178</v>
      </c>
      <c r="K10" s="163"/>
      <c r="L10" s="175"/>
    </row>
    <row r="11" spans="1:12" ht="18" x14ac:dyDescent="0.25">
      <c r="A11" s="168"/>
      <c r="B11" s="169"/>
      <c r="C11" s="170"/>
      <c r="D11" s="170"/>
      <c r="E11" s="171" t="s">
        <v>154</v>
      </c>
      <c r="F11" s="176"/>
      <c r="G11" s="173"/>
      <c r="H11" s="173"/>
      <c r="I11" s="314" t="str">
        <f>'Grille récapitulative'!E$8</f>
        <v/>
      </c>
      <c r="J11" s="174" t="s">
        <v>179</v>
      </c>
      <c r="K11" s="163"/>
      <c r="L11" s="175"/>
    </row>
    <row r="12" spans="1:12" ht="18" x14ac:dyDescent="0.25">
      <c r="A12" s="168"/>
      <c r="B12" s="169"/>
      <c r="C12" s="170"/>
      <c r="D12" s="170"/>
      <c r="E12" s="171" t="s">
        <v>155</v>
      </c>
      <c r="F12" s="172"/>
      <c r="G12" s="173"/>
      <c r="H12" s="173"/>
      <c r="I12" s="314" t="str">
        <f>'Grille récapitulative'!E$9</f>
        <v/>
      </c>
      <c r="J12" s="174" t="s">
        <v>179</v>
      </c>
      <c r="K12" s="163"/>
      <c r="L12" s="175"/>
    </row>
    <row r="13" spans="1:12" ht="18" x14ac:dyDescent="0.25">
      <c r="A13" s="168"/>
      <c r="B13" s="169"/>
      <c r="C13" s="170"/>
      <c r="D13" s="170"/>
      <c r="E13" s="171" t="s">
        <v>180</v>
      </c>
      <c r="F13" s="172"/>
      <c r="G13" s="173"/>
      <c r="H13" s="173"/>
      <c r="I13" s="314" t="str">
        <f>'Grille récapitulative'!E$10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récapitulative'!E$11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récapitulative'!E$15</f>
        <v>0</v>
      </c>
      <c r="J19" s="174" t="s">
        <v>177</v>
      </c>
      <c r="K19" s="163"/>
      <c r="L19" s="175"/>
    </row>
    <row r="20" spans="1:12" ht="18" x14ac:dyDescent="0.25">
      <c r="A20" s="168"/>
      <c r="B20" s="169"/>
      <c r="C20" s="187"/>
      <c r="D20" s="187"/>
      <c r="E20" s="171" t="s">
        <v>160</v>
      </c>
      <c r="F20" s="176"/>
      <c r="G20" s="173"/>
      <c r="H20" s="173"/>
      <c r="I20" s="315">
        <f>'Grille récapitulative'!E$16</f>
        <v>0</v>
      </c>
      <c r="J20" s="174" t="s">
        <v>184</v>
      </c>
      <c r="K20" s="163"/>
      <c r="L20" s="175"/>
    </row>
    <row r="21" spans="1:12" ht="18" x14ac:dyDescent="0.25">
      <c r="A21" s="168"/>
      <c r="B21" s="169"/>
      <c r="C21" s="187"/>
      <c r="D21" s="187"/>
      <c r="E21" s="171" t="s">
        <v>161</v>
      </c>
      <c r="F21" s="176"/>
      <c r="G21" s="173"/>
      <c r="H21" s="173"/>
      <c r="I21" s="315">
        <f>'Grille récapitulative'!E$17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récapitulative'!E$18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récapitulative'!E$22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récapitulative'!E$25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Infos!B16</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'E11-Organisation-Préparation'!L7</f>
        <v>0</v>
      </c>
      <c r="J60" s="958">
        <f>'E11-Organisation-Préparation'!M7</f>
        <v>0</v>
      </c>
      <c r="K60" s="958">
        <f>'E11-Organisation-Préparation'!N7</f>
        <v>0</v>
      </c>
      <c r="L60" s="961" t="str">
        <f>'E11-Organisation-Préparation'!O7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'E11-Organisation-Préparation'!O12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1087">
        <f>'E11-Organisation-Préparation'!L16</f>
        <v>0</v>
      </c>
      <c r="J70" s="1088">
        <f>'E11-Organisation-Préparation'!M16</f>
        <v>0</v>
      </c>
      <c r="K70" s="1088">
        <f>'E11-Organisation-Préparation'!N16</f>
        <v>0</v>
      </c>
      <c r="L70" s="1011" t="str">
        <f>'E11-Organisation-Préparation'!O16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9.899999999999999" customHeight="1" x14ac:dyDescent="0.2">
      <c r="A73" s="984" t="s">
        <v>31</v>
      </c>
      <c r="B73" s="984">
        <v>2.25</v>
      </c>
      <c r="C73" s="210" t="s">
        <v>0</v>
      </c>
      <c r="D73" s="211" t="s">
        <v>48</v>
      </c>
      <c r="E73" s="1018" t="s">
        <v>62</v>
      </c>
      <c r="F73" s="1019"/>
      <c r="G73" s="1019"/>
      <c r="H73" s="1019"/>
      <c r="I73" s="212">
        <f>'E11-Organisation-Préparation'!L19</f>
        <v>0</v>
      </c>
      <c r="J73" s="213">
        <f>'E11-Organisation-Préparation'!L19</f>
        <v>0</v>
      </c>
      <c r="K73" s="213">
        <f>'E11-Organisation-Préparation'!L19</f>
        <v>0</v>
      </c>
      <c r="L73" s="1011" t="str">
        <f>'E11-Organisation-Préparation'!O19</f>
        <v/>
      </c>
    </row>
    <row r="74" spans="1:12" s="153" customFormat="1" ht="14.1" customHeight="1" x14ac:dyDescent="0.2">
      <c r="A74" s="940"/>
      <c r="B74" s="940"/>
      <c r="C74" s="214" t="s">
        <v>6</v>
      </c>
      <c r="D74" s="1021" t="s">
        <v>49</v>
      </c>
      <c r="E74" s="1023" t="s">
        <v>212</v>
      </c>
      <c r="F74" s="1024"/>
      <c r="G74" s="1024"/>
      <c r="H74" s="1024"/>
      <c r="I74" s="215">
        <f>'E11-Organisation-Préparation'!H20</f>
        <v>0</v>
      </c>
      <c r="J74" s="216">
        <f>'E11-Organisation-Préparation'!M20</f>
        <v>0</v>
      </c>
      <c r="K74" s="216">
        <f>'E11-Organisation-Préparation'!N20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'E11-Organisation-Préparation'!H21</f>
        <v>0</v>
      </c>
      <c r="J75" s="219">
        <f>'E11-Organisation-Préparation'!M21</f>
        <v>0</v>
      </c>
      <c r="K75" s="219">
        <f>'E11-Organisation-Préparation'!N21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'E11-Organisation-Préparation'!H22</f>
        <v>0</v>
      </c>
      <c r="J76" s="222">
        <f>'E11-Organisation-Préparation'!M22</f>
        <v>0</v>
      </c>
      <c r="K76" s="222">
        <f>'E11-Organisation-Préparation'!N22</f>
        <v>0</v>
      </c>
      <c r="L76" s="1020" t="str">
        <f>'E11-Organisation-Préparation'!O22</f>
        <v/>
      </c>
    </row>
    <row r="77" spans="1:12" s="153" customFormat="1" ht="24" x14ac:dyDescent="0.2">
      <c r="A77" s="940"/>
      <c r="B77" s="940"/>
      <c r="C77" s="223" t="s">
        <v>6</v>
      </c>
      <c r="D77" s="224" t="s">
        <v>50</v>
      </c>
      <c r="E77" s="1007"/>
      <c r="F77" s="1008"/>
      <c r="G77" s="1008"/>
      <c r="H77" s="1008"/>
      <c r="I77" s="225">
        <f>'E11-Organisation-Préparation'!H23</f>
        <v>0</v>
      </c>
      <c r="J77" s="226">
        <f>'E11-Organisation-Préparation'!M23</f>
        <v>0</v>
      </c>
      <c r="K77" s="226">
        <f>'E11-Organisation-Préparation'!N23</f>
        <v>0</v>
      </c>
      <c r="L77" s="1012"/>
    </row>
    <row r="78" spans="1:12" s="153" customFormat="1" ht="24.4" customHeight="1" thickBot="1" x14ac:dyDescent="0.25">
      <c r="A78" s="1004"/>
      <c r="B78" s="1004"/>
      <c r="C78" s="227" t="s">
        <v>5</v>
      </c>
      <c r="D78" s="228" t="s">
        <v>50</v>
      </c>
      <c r="E78" s="1009"/>
      <c r="F78" s="1010"/>
      <c r="G78" s="1010"/>
      <c r="H78" s="1010"/>
      <c r="I78" s="229">
        <f>'E11-Organisation-Préparation'!H24</f>
        <v>0</v>
      </c>
      <c r="J78" s="230">
        <f>'E11-Organisation-Préparation'!M24</f>
        <v>0</v>
      </c>
      <c r="K78" s="230">
        <f>'E11-Organisation-Préparation'!N24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'E11-Organisation-Préparation'!H25</f>
        <v>0</v>
      </c>
      <c r="J79" s="235">
        <f>'E11-Organisation-Préparation'!M25</f>
        <v>0</v>
      </c>
      <c r="K79" s="235">
        <f>'E11-Organisation-Préparation'!N25</f>
        <v>0</v>
      </c>
      <c r="L79" s="326" t="str">
        <f>'E11-Organisation-Préparation'!O25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'E11-Organisation-Préparation'!H26</f>
        <v>0</v>
      </c>
      <c r="J80" s="213">
        <f>'E11-Organisation-Préparation'!M26</f>
        <v>0</v>
      </c>
      <c r="K80" s="213">
        <f>'E11-Organisation-Préparation'!N26</f>
        <v>0</v>
      </c>
      <c r="L80" s="1011" t="str">
        <f>'E11-Organisation-Préparation'!O26</f>
        <v/>
      </c>
    </row>
    <row r="81" spans="1:12" s="153" customFormat="1" ht="19.5" customHeight="1" x14ac:dyDescent="0.2">
      <c r="A81" s="940"/>
      <c r="B81" s="940"/>
      <c r="C81" s="214" t="s">
        <v>6</v>
      </c>
      <c r="D81" s="224" t="s">
        <v>53</v>
      </c>
      <c r="E81" s="1007"/>
      <c r="F81" s="1008"/>
      <c r="G81" s="1008"/>
      <c r="H81" s="1008"/>
      <c r="I81" s="215">
        <f>'E11-Organisation-Préparation'!H27</f>
        <v>0</v>
      </c>
      <c r="J81" s="216">
        <f>'E11-Organisation-Préparation'!M27</f>
        <v>0</v>
      </c>
      <c r="K81" s="216">
        <f>'E11-Organisation-Préparation'!N27</f>
        <v>0</v>
      </c>
      <c r="L81" s="1012"/>
    </row>
    <row r="82" spans="1:12" s="153" customFormat="1" ht="17.25" customHeight="1" thickBot="1" x14ac:dyDescent="0.25">
      <c r="A82" s="1004"/>
      <c r="B82" s="1004"/>
      <c r="C82" s="217" t="s">
        <v>5</v>
      </c>
      <c r="D82" s="228" t="s">
        <v>54</v>
      </c>
      <c r="E82" s="1009"/>
      <c r="F82" s="1010"/>
      <c r="G82" s="1010"/>
      <c r="H82" s="1010"/>
      <c r="I82" s="218">
        <f>'E11-Organisation-Préparation'!H28</f>
        <v>0</v>
      </c>
      <c r="J82" s="219">
        <f>'E11-Organisation-Préparation'!M28</f>
        <v>0</v>
      </c>
      <c r="K82" s="219">
        <f>'E11-Organisation-Préparation'!N28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'E11-Organisation-Préparation'!H29</f>
        <v>0</v>
      </c>
      <c r="J83" s="235">
        <f>'E11-Organisation-Préparation'!M29</f>
        <v>0</v>
      </c>
      <c r="K83" s="235">
        <f>'E11-Organisation-Préparation'!N29</f>
        <v>0</v>
      </c>
      <c r="L83" s="326" t="str">
        <f>'E11-Organisation-Préparation'!O29</f>
        <v/>
      </c>
    </row>
    <row r="84" spans="1:12" s="153" customFormat="1" ht="12" x14ac:dyDescent="0.2">
      <c r="A84" s="984" t="s">
        <v>71</v>
      </c>
      <c r="B84" s="984">
        <v>0.5</v>
      </c>
      <c r="C84" s="210" t="s">
        <v>6</v>
      </c>
      <c r="D84" s="237" t="s">
        <v>54</v>
      </c>
      <c r="E84" s="1005" t="s">
        <v>72</v>
      </c>
      <c r="F84" s="1006"/>
      <c r="G84" s="1006"/>
      <c r="H84" s="1006"/>
      <c r="I84" s="212">
        <f>'E11-Organisation-Préparation'!H30</f>
        <v>0</v>
      </c>
      <c r="J84" s="213">
        <f>'E11-Organisation-Préparation'!M30</f>
        <v>0</v>
      </c>
      <c r="K84" s="213">
        <f>'E11-Organisation-Préparation'!N30</f>
        <v>0</v>
      </c>
      <c r="L84" s="1011" t="str">
        <f>'E11-Organisation-Préparation'!O30</f>
        <v/>
      </c>
    </row>
    <row r="85" spans="1:12" s="153" customFormat="1" ht="13.15" customHeight="1" thickBot="1" x14ac:dyDescent="0.25">
      <c r="A85" s="1004"/>
      <c r="B85" s="1004"/>
      <c r="C85" s="217" t="s">
        <v>5</v>
      </c>
      <c r="D85" s="238" t="s">
        <v>54</v>
      </c>
      <c r="E85" s="1009"/>
      <c r="F85" s="1010"/>
      <c r="G85" s="1010"/>
      <c r="H85" s="1010"/>
      <c r="I85" s="218">
        <f>'E11-Organisation-Préparation'!H31</f>
        <v>0</v>
      </c>
      <c r="J85" s="219">
        <f>'E11-Organisation-Préparation'!M31</f>
        <v>0</v>
      </c>
      <c r="K85" s="219">
        <f>'E11-Organisation-Préparation'!N31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'E11-Organisation-Préparation'!H32</f>
        <v>0</v>
      </c>
      <c r="J86" s="213">
        <f>'E11-Organisation-Préparation'!M32</f>
        <v>0</v>
      </c>
      <c r="K86" s="213">
        <f>'E11-Organisation-Préparation'!N32</f>
        <v>0</v>
      </c>
      <c r="L86" s="1011" t="str">
        <f>'E11-Organisation-Préparation'!O32</f>
        <v/>
      </c>
    </row>
    <row r="87" spans="1:12" s="153" customFormat="1" ht="23.85" customHeight="1" thickBot="1" x14ac:dyDescent="0.25">
      <c r="A87" s="1004"/>
      <c r="B87" s="1004"/>
      <c r="C87" s="217" t="s">
        <v>5</v>
      </c>
      <c r="D87" s="240" t="s">
        <v>53</v>
      </c>
      <c r="E87" s="1016"/>
      <c r="F87" s="1017"/>
      <c r="G87" s="1017"/>
      <c r="H87" s="1017"/>
      <c r="I87" s="218">
        <f>'E11-Organisation-Préparation'!H33</f>
        <v>0</v>
      </c>
      <c r="J87" s="219">
        <f>'E11-Organisation-Préparation'!M33</f>
        <v>0</v>
      </c>
      <c r="K87" s="219">
        <f>'E11-Organisation-Préparation'!N33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'E11-Organisation-Préparation'!H34</f>
        <v>0</v>
      </c>
      <c r="J88" s="213">
        <f>'E11-Organisation-Préparation'!M34</f>
        <v>0</v>
      </c>
      <c r="K88" s="213">
        <f>'E11-Organisation-Préparation'!N34</f>
        <v>0</v>
      </c>
      <c r="L88" s="1011" t="str">
        <f>'E11-Organisation-Préparation'!O34</f>
        <v/>
      </c>
    </row>
    <row r="89" spans="1:12" s="153" customFormat="1" ht="14.65" customHeight="1" x14ac:dyDescent="0.2">
      <c r="A89" s="940"/>
      <c r="B89" s="940"/>
      <c r="C89" s="214" t="s">
        <v>6</v>
      </c>
      <c r="D89" s="241" t="s">
        <v>53</v>
      </c>
      <c r="E89" s="1007"/>
      <c r="F89" s="1008"/>
      <c r="G89" s="1008"/>
      <c r="H89" s="1008"/>
      <c r="I89" s="215">
        <f>'E11-Organisation-Préparation'!H35</f>
        <v>0</v>
      </c>
      <c r="J89" s="216">
        <f>'E11-Organisation-Préparation'!M35</f>
        <v>0</v>
      </c>
      <c r="K89" s="216">
        <f>'E11-Organisation-Préparation'!N35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'E11-Organisation-Préparation'!H36</f>
        <v>0</v>
      </c>
      <c r="J90" s="219">
        <f>'E11-Organisation-Préparation'!M36</f>
        <v>0</v>
      </c>
      <c r="K90" s="219">
        <f>'E11-Organisation-Préparation'!N36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'E11-Pesées'!K15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'E11-Organisation-Préparation'!O40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'E11-Pesées'!K6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'E11-Pesées'!K7</f>
        <v>0</v>
      </c>
      <c r="L102" s="251"/>
    </row>
    <row r="103" spans="1:12" ht="18" thickBot="1" x14ac:dyDescent="0.35">
      <c r="A103" s="113"/>
      <c r="B103" s="113"/>
      <c r="C103" s="246"/>
      <c r="D103" s="261" t="s">
        <v>95</v>
      </c>
      <c r="E103" s="262">
        <v>1</v>
      </c>
      <c r="F103" s="262">
        <v>3</v>
      </c>
      <c r="G103" s="262">
        <v>5</v>
      </c>
      <c r="H103" s="109"/>
      <c r="I103" s="835" t="s">
        <v>6</v>
      </c>
      <c r="J103" s="255" t="s">
        <v>107</v>
      </c>
      <c r="K103" s="256">
        <f>'E11-Pesées'!K8</f>
        <v>0</v>
      </c>
      <c r="L103" s="113"/>
    </row>
    <row r="104" spans="1:12" ht="18" thickBot="1" x14ac:dyDescent="0.35">
      <c r="A104" s="113"/>
      <c r="B104" s="113"/>
      <c r="C104" s="246"/>
      <c r="D104" s="263"/>
      <c r="E104" s="264"/>
      <c r="F104" s="264"/>
      <c r="G104" s="264"/>
      <c r="H104" s="109"/>
      <c r="I104" s="836"/>
      <c r="J104" s="259" t="s">
        <v>108</v>
      </c>
      <c r="K104" s="260">
        <f>'E11-Pesées'!K9</f>
        <v>0</v>
      </c>
      <c r="L104" s="265"/>
    </row>
    <row r="105" spans="1:12" ht="18" thickBot="1" x14ac:dyDescent="0.35">
      <c r="A105" s="113"/>
      <c r="B105" s="113"/>
      <c r="C105" s="246"/>
      <c r="D105" s="964" t="s">
        <v>217</v>
      </c>
      <c r="E105" s="965"/>
      <c r="F105" s="965"/>
      <c r="G105" s="966"/>
      <c r="H105" s="109"/>
      <c r="I105" s="835" t="s">
        <v>5</v>
      </c>
      <c r="J105" s="255" t="s">
        <v>107</v>
      </c>
      <c r="K105" s="256">
        <f>'E11-Pesées'!K10</f>
        <v>0</v>
      </c>
      <c r="L105" s="266"/>
    </row>
    <row r="106" spans="1:12" ht="18" thickBot="1" x14ac:dyDescent="0.35">
      <c r="A106" s="113"/>
      <c r="B106" s="113"/>
      <c r="C106" s="246"/>
      <c r="D106" s="267"/>
      <c r="E106" s="253" t="s">
        <v>2</v>
      </c>
      <c r="F106" s="268" t="s">
        <v>3</v>
      </c>
      <c r="G106" s="269" t="s">
        <v>4</v>
      </c>
      <c r="H106" s="109"/>
      <c r="I106" s="836"/>
      <c r="J106" s="259" t="s">
        <v>108</v>
      </c>
      <c r="K106" s="260">
        <f>'E11-Pesées'!K11</f>
        <v>0</v>
      </c>
      <c r="L106" s="266"/>
    </row>
    <row r="107" spans="1:12" ht="17.25" x14ac:dyDescent="0.3">
      <c r="A107" s="113"/>
      <c r="B107" s="113"/>
      <c r="C107" s="246"/>
      <c r="D107" s="270" t="s">
        <v>90</v>
      </c>
      <c r="E107" s="258" t="s">
        <v>97</v>
      </c>
      <c r="F107" s="258" t="s">
        <v>98</v>
      </c>
      <c r="G107" s="271" t="s">
        <v>99</v>
      </c>
      <c r="H107" s="109"/>
      <c r="I107" s="967" t="s">
        <v>109</v>
      </c>
      <c r="J107" s="968"/>
      <c r="K107" s="829" t="str">
        <f>'E11-Pesées'!K12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'E11-Pesées'!K15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Infos!$B$16</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'E11-Présentation-Hygiène-Entret'!L6</f>
        <v>0</v>
      </c>
      <c r="J123" s="958">
        <f>'E11-Présentation-Hygiène-Entret'!M6</f>
        <v>0</v>
      </c>
      <c r="K123" s="958">
        <f>'E11-Présentation-Hygiène-Entret'!N6</f>
        <v>0</v>
      </c>
      <c r="L123" s="961" t="str">
        <f>'E11-Présentation-Hygiène-Entret'!O6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'E11-Présentation-Hygiène-Entret'!O9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'E11-Présentation-Hygiène-Entret'!L12</f>
        <v>0</v>
      </c>
      <c r="J131" s="235">
        <f>'E11-Présentation-Hygiène-Entret'!M12</f>
        <v>0</v>
      </c>
      <c r="K131" s="235">
        <f>'E11-Présentation-Hygiène-Entret'!N12</f>
        <v>0</v>
      </c>
      <c r="L131" s="326" t="str">
        <f>'E11-Présentation-Hygiène-Entret'!O12</f>
        <v/>
      </c>
    </row>
    <row r="132" spans="1:12" ht="16.5" thickBot="1" x14ac:dyDescent="0.25">
      <c r="A132" s="910" t="s">
        <v>123</v>
      </c>
      <c r="B132" s="911"/>
      <c r="C132" s="911"/>
      <c r="D132" s="911"/>
      <c r="E132" s="911"/>
      <c r="F132" s="911"/>
      <c r="G132" s="911"/>
      <c r="H132" s="911"/>
      <c r="I132" s="911"/>
      <c r="J132" s="911"/>
      <c r="K132" s="911"/>
      <c r="L132" s="318" t="str">
        <f>'E11-Présentation-Hygiène-Entret'!O13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'E11-Présentation-Hygiène-Entret'!L16</f>
        <v>0</v>
      </c>
      <c r="J137" s="235">
        <f>'E11-Présentation-Hygiène-Entret'!IM6</f>
        <v>0</v>
      </c>
      <c r="K137" s="235">
        <f>'E11-Présentation-Hygiène-Entret'!N16</f>
        <v>0</v>
      </c>
      <c r="L137" s="326" t="str">
        <f>'E11-Présentation-Hygiène-Entret'!O16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'E11-Présentation-Hygiène-Entret'!O17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récapitulative'!E11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ht="12.95" customHeight="1" x14ac:dyDescent="0.2">
      <c r="A145" s="919"/>
      <c r="B145" s="920"/>
      <c r="C145" s="920"/>
      <c r="D145" s="920"/>
      <c r="E145" s="920"/>
      <c r="F145" s="920"/>
      <c r="G145" s="920"/>
      <c r="H145" s="920"/>
      <c r="I145" s="920"/>
      <c r="J145" s="920"/>
      <c r="K145" s="920"/>
      <c r="L145" s="921"/>
    </row>
    <row r="146" spans="1:12" ht="12.95" customHeight="1" x14ac:dyDescent="0.2">
      <c r="A146" s="919"/>
      <c r="B146" s="920"/>
      <c r="C146" s="920"/>
      <c r="D146" s="920"/>
      <c r="E146" s="920"/>
      <c r="F146" s="920"/>
      <c r="G146" s="920"/>
      <c r="H146" s="920"/>
      <c r="I146" s="920"/>
      <c r="J146" s="920"/>
      <c r="K146" s="920"/>
      <c r="L146" s="921"/>
    </row>
    <row r="147" spans="1:12" ht="12.95" customHeight="1" x14ac:dyDescent="0.2">
      <c r="A147" s="919"/>
      <c r="B147" s="920"/>
      <c r="C147" s="920"/>
      <c r="D147" s="920"/>
      <c r="E147" s="920"/>
      <c r="F147" s="920"/>
      <c r="G147" s="920"/>
      <c r="H147" s="920"/>
      <c r="I147" s="920"/>
      <c r="J147" s="920"/>
      <c r="K147" s="920"/>
      <c r="L147" s="921"/>
    </row>
    <row r="148" spans="1:12" ht="12.95" customHeight="1" x14ac:dyDescent="0.2">
      <c r="A148" s="919"/>
      <c r="B148" s="920"/>
      <c r="C148" s="920"/>
      <c r="D148" s="920"/>
      <c r="E148" s="920"/>
      <c r="F148" s="920"/>
      <c r="G148" s="920"/>
      <c r="H148" s="920"/>
      <c r="I148" s="920"/>
      <c r="J148" s="920"/>
      <c r="K148" s="920"/>
      <c r="L148" s="921"/>
    </row>
    <row r="149" spans="1:12" ht="12.95" customHeight="1" x14ac:dyDescent="0.2">
      <c r="A149" s="919"/>
      <c r="B149" s="920"/>
      <c r="C149" s="920"/>
      <c r="D149" s="920"/>
      <c r="E149" s="920"/>
      <c r="F149" s="920"/>
      <c r="G149" s="920"/>
      <c r="H149" s="920"/>
      <c r="I149" s="920"/>
      <c r="J149" s="920"/>
      <c r="K149" s="920"/>
      <c r="L149" s="921"/>
    </row>
    <row r="150" spans="1:12" ht="12.95" customHeight="1" x14ac:dyDescent="0.2">
      <c r="A150" s="919"/>
      <c r="B150" s="920"/>
      <c r="C150" s="920"/>
      <c r="D150" s="920"/>
      <c r="E150" s="920"/>
      <c r="F150" s="920"/>
      <c r="G150" s="920"/>
      <c r="H150" s="920"/>
      <c r="I150" s="920"/>
      <c r="J150" s="920"/>
      <c r="K150" s="920"/>
      <c r="L150" s="921"/>
    </row>
    <row r="151" spans="1:12" ht="13.15" customHeight="1" thickBot="1" x14ac:dyDescent="0.25">
      <c r="A151" s="922"/>
      <c r="B151" s="923"/>
      <c r="C151" s="923"/>
      <c r="D151" s="923"/>
      <c r="E151" s="923"/>
      <c r="F151" s="923"/>
      <c r="G151" s="923"/>
      <c r="H151" s="923"/>
      <c r="I151" s="923"/>
      <c r="J151" s="923"/>
      <c r="K151" s="923"/>
      <c r="L151" s="924"/>
    </row>
    <row r="152" spans="1:12" ht="5.65" customHeight="1"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Infos!B16</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'E12-Comportement-Vente'!O7</f>
        <v>0</v>
      </c>
      <c r="J169" s="213">
        <f>'E12-Comportement-Vente'!P7</f>
        <v>0</v>
      </c>
      <c r="K169" s="213">
        <f>'E12-Comportement-Vente'!Q7</f>
        <v>0</v>
      </c>
      <c r="L169" s="320">
        <f>'E12-Comportement-Vente'!R7</f>
        <v>0</v>
      </c>
    </row>
    <row r="170" spans="1:12" s="153" customFormat="1" ht="12" x14ac:dyDescent="0.2">
      <c r="A170" s="876"/>
      <c r="B170" s="877"/>
      <c r="C170" s="877"/>
      <c r="D170" s="877"/>
      <c r="E170" s="888" t="s">
        <v>128</v>
      </c>
      <c r="F170" s="889"/>
      <c r="G170" s="889"/>
      <c r="H170" s="889"/>
      <c r="I170" s="215">
        <f>'E12-Comportement-Vente'!O8</f>
        <v>0</v>
      </c>
      <c r="J170" s="216">
        <f>'E12-Comportement-Vente'!P8</f>
        <v>0</v>
      </c>
      <c r="K170" s="216">
        <f>'E12-Comportement-Vente'!Q8</f>
        <v>0</v>
      </c>
      <c r="L170" s="321">
        <f>'E12-Comportement-Vente'!R8</f>
        <v>0</v>
      </c>
    </row>
    <row r="171" spans="1:12" s="153" customFormat="1" ht="12" x14ac:dyDescent="0.2">
      <c r="A171" s="876"/>
      <c r="B171" s="877"/>
      <c r="C171" s="877"/>
      <c r="D171" s="877"/>
      <c r="E171" s="888" t="s">
        <v>129</v>
      </c>
      <c r="F171" s="889"/>
      <c r="G171" s="889"/>
      <c r="H171" s="889"/>
      <c r="I171" s="215">
        <f>'E12-Comportement-Vente'!O9</f>
        <v>0</v>
      </c>
      <c r="J171" s="216">
        <f>'E12-Comportement-Vente'!P9</f>
        <v>0</v>
      </c>
      <c r="K171" s="216">
        <f>'E12-Comportement-Vente'!Q9</f>
        <v>0</v>
      </c>
      <c r="L171" s="321">
        <f>'E12-Comportement-Vente'!R9</f>
        <v>0</v>
      </c>
    </row>
    <row r="172" spans="1:12" s="153" customFormat="1" thickBot="1" x14ac:dyDescent="0.25">
      <c r="A172" s="878"/>
      <c r="B172" s="879"/>
      <c r="C172" s="879"/>
      <c r="D172" s="879"/>
      <c r="E172" s="908" t="s">
        <v>130</v>
      </c>
      <c r="F172" s="909"/>
      <c r="G172" s="909"/>
      <c r="H172" s="909"/>
      <c r="I172" s="218">
        <f>'E12-Comportement-Vente'!O10</f>
        <v>0</v>
      </c>
      <c r="J172" s="219">
        <f>'E12-Comportement-Vente'!P10</f>
        <v>0</v>
      </c>
      <c r="K172" s="219">
        <f>'E12-Comportement-Vente'!Q10</f>
        <v>0</v>
      </c>
      <c r="L172" s="322">
        <f>'E12-Comportement-Vente'!R10</f>
        <v>0</v>
      </c>
    </row>
    <row r="173" spans="1:12" ht="16.5" thickBot="1" x14ac:dyDescent="0.3">
      <c r="A173" s="853" t="s">
        <v>151</v>
      </c>
      <c r="B173" s="854"/>
      <c r="C173" s="854"/>
      <c r="D173" s="854"/>
      <c r="E173" s="854"/>
      <c r="F173" s="854"/>
      <c r="G173" s="854"/>
      <c r="H173" s="854"/>
      <c r="I173" s="855"/>
      <c r="J173" s="855"/>
      <c r="K173" s="855"/>
      <c r="L173" s="324">
        <f>'E12-Comportement-Vente'!R11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'E12-Comportement-Vente'!O14</f>
        <v>0</v>
      </c>
      <c r="J178" s="213">
        <f>'E12-Comportement-Vente'!P14</f>
        <v>0</v>
      </c>
      <c r="K178" s="213">
        <f>'E12-Comportement-Vente'!Q14</f>
        <v>0</v>
      </c>
      <c r="L178" s="320">
        <f>'E12-Comportement-Vente'!R14</f>
        <v>0</v>
      </c>
    </row>
    <row r="179" spans="1:12" s="153" customFormat="1" ht="12" x14ac:dyDescent="0.2">
      <c r="A179" s="897"/>
      <c r="B179" s="898"/>
      <c r="C179" s="898"/>
      <c r="D179" s="898"/>
      <c r="E179" s="888" t="s">
        <v>134</v>
      </c>
      <c r="F179" s="889"/>
      <c r="G179" s="889"/>
      <c r="H179" s="889"/>
      <c r="I179" s="215">
        <f>'E12-Comportement-Vente'!O15</f>
        <v>0</v>
      </c>
      <c r="J179" s="216">
        <f>'E12-Comportement-Vente'!P15</f>
        <v>0</v>
      </c>
      <c r="K179" s="216">
        <f>'E12-Comportement-Vente'!Q15</f>
        <v>0</v>
      </c>
      <c r="L179" s="321">
        <f>'E12-Comportement-Vente'!R15</f>
        <v>0</v>
      </c>
    </row>
    <row r="180" spans="1:12" s="153" customFormat="1" ht="12" x14ac:dyDescent="0.2">
      <c r="A180" s="897"/>
      <c r="B180" s="898"/>
      <c r="C180" s="898"/>
      <c r="D180" s="898"/>
      <c r="E180" s="888" t="s">
        <v>135</v>
      </c>
      <c r="F180" s="889"/>
      <c r="G180" s="889"/>
      <c r="H180" s="889"/>
      <c r="I180" s="215">
        <f>'E12-Comportement-Vente'!O16</f>
        <v>0</v>
      </c>
      <c r="J180" s="216">
        <f>'E12-Comportement-Vente'!P16</f>
        <v>0</v>
      </c>
      <c r="K180" s="216">
        <f>'E12-Comportement-Vente'!Q16</f>
        <v>0</v>
      </c>
      <c r="L180" s="321">
        <f>'E12-Comportement-Vente'!R16</f>
        <v>0</v>
      </c>
    </row>
    <row r="181" spans="1:12" s="153" customFormat="1" ht="12" x14ac:dyDescent="0.2">
      <c r="A181" s="897"/>
      <c r="B181" s="898"/>
      <c r="C181" s="898"/>
      <c r="D181" s="898"/>
      <c r="E181" s="903" t="s">
        <v>136</v>
      </c>
      <c r="F181" s="904"/>
      <c r="G181" s="904"/>
      <c r="H181" s="904"/>
      <c r="I181" s="215">
        <f>'E12-Comportement-Vente'!O17</f>
        <v>0</v>
      </c>
      <c r="J181" s="216">
        <f>'E12-Comportement-Vente'!P17</f>
        <v>0</v>
      </c>
      <c r="K181" s="216">
        <f>'E12-Comportement-Vente'!Q17</f>
        <v>0</v>
      </c>
      <c r="L181" s="321">
        <f>'E12-Comportement-Vente'!R17</f>
        <v>0</v>
      </c>
    </row>
    <row r="182" spans="1:12" s="153" customFormat="1" ht="12" x14ac:dyDescent="0.2">
      <c r="A182" s="897"/>
      <c r="B182" s="898"/>
      <c r="C182" s="898"/>
      <c r="D182" s="898"/>
      <c r="E182" s="888" t="s">
        <v>137</v>
      </c>
      <c r="F182" s="889"/>
      <c r="G182" s="889"/>
      <c r="H182" s="889"/>
      <c r="I182" s="215">
        <f>'E12-Comportement-Vente'!O18</f>
        <v>0</v>
      </c>
      <c r="J182" s="216">
        <f>'E12-Comportement-Vente'!P18</f>
        <v>0</v>
      </c>
      <c r="K182" s="216">
        <f>'E12-Comportement-Vente'!Q18</f>
        <v>0</v>
      </c>
      <c r="L182" s="321">
        <f>'E12-Comportement-Vente'!R18</f>
        <v>0</v>
      </c>
    </row>
    <row r="183" spans="1:12" s="153" customFormat="1" ht="12" x14ac:dyDescent="0.2">
      <c r="A183" s="897"/>
      <c r="B183" s="898"/>
      <c r="C183" s="898"/>
      <c r="D183" s="898"/>
      <c r="E183" s="888" t="s">
        <v>138</v>
      </c>
      <c r="F183" s="889"/>
      <c r="G183" s="889"/>
      <c r="H183" s="889"/>
      <c r="I183" s="215">
        <f>'E12-Comportement-Vente'!O19</f>
        <v>0</v>
      </c>
      <c r="J183" s="216">
        <f>'E12-Comportement-Vente'!P19</f>
        <v>0</v>
      </c>
      <c r="K183" s="216">
        <f>'E12-Comportement-Vente'!Q19</f>
        <v>0</v>
      </c>
      <c r="L183" s="321">
        <f>'E12-Comportement-Vente'!R19</f>
        <v>0</v>
      </c>
    </row>
    <row r="184" spans="1:12" s="153" customFormat="1" ht="12" x14ac:dyDescent="0.2">
      <c r="A184" s="897"/>
      <c r="B184" s="898"/>
      <c r="C184" s="898"/>
      <c r="D184" s="898"/>
      <c r="E184" s="888" t="s">
        <v>139</v>
      </c>
      <c r="F184" s="889"/>
      <c r="G184" s="889"/>
      <c r="H184" s="889"/>
      <c r="I184" s="215">
        <f>'E12-Comportement-Vente'!O20</f>
        <v>0</v>
      </c>
      <c r="J184" s="216">
        <f>'E12-Comportement-Vente'!P20</f>
        <v>0</v>
      </c>
      <c r="K184" s="216">
        <f>'E12-Comportement-Vente'!Q20</f>
        <v>0</v>
      </c>
      <c r="L184" s="321">
        <f>'E12-Comportement-Vente'!R20</f>
        <v>0</v>
      </c>
    </row>
    <row r="185" spans="1:12" s="153" customFormat="1" ht="12" x14ac:dyDescent="0.2">
      <c r="A185" s="897"/>
      <c r="B185" s="898"/>
      <c r="C185" s="898"/>
      <c r="D185" s="898"/>
      <c r="E185" s="888" t="s">
        <v>140</v>
      </c>
      <c r="F185" s="889"/>
      <c r="G185" s="889"/>
      <c r="H185" s="889"/>
      <c r="I185" s="215">
        <f>'E12-Comportement-Vente'!O21</f>
        <v>0</v>
      </c>
      <c r="J185" s="216">
        <f>'E12-Comportement-Vente'!P21</f>
        <v>0</v>
      </c>
      <c r="K185" s="216">
        <f>'E12-Comportement-Vente'!Q21</f>
        <v>0</v>
      </c>
      <c r="L185" s="321">
        <f>'E12-Comportement-Vente'!R21</f>
        <v>0</v>
      </c>
    </row>
    <row r="186" spans="1:12" s="153" customFormat="1" ht="12" x14ac:dyDescent="0.2">
      <c r="A186" s="897"/>
      <c r="B186" s="898"/>
      <c r="C186" s="898"/>
      <c r="D186" s="898"/>
      <c r="E186" s="888" t="s">
        <v>141</v>
      </c>
      <c r="F186" s="889"/>
      <c r="G186" s="889"/>
      <c r="H186" s="889"/>
      <c r="I186" s="215">
        <f>'E12-Comportement-Vente'!O22</f>
        <v>0</v>
      </c>
      <c r="J186" s="216">
        <f>'E12-Comportement-Vente'!P22</f>
        <v>0</v>
      </c>
      <c r="K186" s="216">
        <f>'E12-Comportement-Vente'!Q22</f>
        <v>0</v>
      </c>
      <c r="L186" s="321">
        <f>'E12-Comportement-Vente'!R22</f>
        <v>0</v>
      </c>
    </row>
    <row r="187" spans="1:12" s="153" customFormat="1" thickBot="1" x14ac:dyDescent="0.25">
      <c r="A187" s="899"/>
      <c r="B187" s="900"/>
      <c r="C187" s="900"/>
      <c r="D187" s="900"/>
      <c r="E187" s="890" t="s">
        <v>142</v>
      </c>
      <c r="F187" s="891"/>
      <c r="G187" s="891"/>
      <c r="H187" s="891"/>
      <c r="I187" s="218">
        <f>'E12-Comportement-Vente'!O23</f>
        <v>0</v>
      </c>
      <c r="J187" s="219">
        <f>'E12-Comportement-Vente'!P23</f>
        <v>0</v>
      </c>
      <c r="K187" s="219">
        <f>'E12-Comportement-Vente'!Q23</f>
        <v>0</v>
      </c>
      <c r="L187" s="322">
        <f>'E12-Comportement-Vente'!R23</f>
        <v>0</v>
      </c>
    </row>
    <row r="188" spans="1:12" ht="16.5" thickBot="1" x14ac:dyDescent="0.25">
      <c r="A188" s="853" t="s">
        <v>227</v>
      </c>
      <c r="B188" s="854"/>
      <c r="C188" s="854"/>
      <c r="D188" s="854"/>
      <c r="E188" s="854"/>
      <c r="F188" s="854"/>
      <c r="G188" s="854"/>
      <c r="H188" s="854"/>
      <c r="I188" s="855"/>
      <c r="J188" s="855"/>
      <c r="K188" s="855"/>
      <c r="L188" s="325">
        <f>'E12-Comportement-Vente'!R24</f>
        <v>0</v>
      </c>
    </row>
    <row r="189" spans="1:12" ht="5.25" customHeight="1"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'E12-Comportement-Vente'!J27</f>
        <v>0</v>
      </c>
      <c r="J193" s="213">
        <f>'E12-Comportement-Vente'!P27</f>
        <v>0</v>
      </c>
      <c r="K193" s="213">
        <f>'E12-Comportement-Vente'!Q27</f>
        <v>0</v>
      </c>
      <c r="L193" s="320">
        <f>'E12-Comportement-Vente'!R27</f>
        <v>0</v>
      </c>
    </row>
    <row r="194" spans="1:12" s="153" customFormat="1" ht="12" x14ac:dyDescent="0.2">
      <c r="A194" s="876"/>
      <c r="B194" s="877"/>
      <c r="C194" s="877"/>
      <c r="D194" s="877"/>
      <c r="E194" s="884" t="s">
        <v>146</v>
      </c>
      <c r="F194" s="885"/>
      <c r="G194" s="885"/>
      <c r="H194" s="885"/>
      <c r="I194" s="215">
        <f>'E12-Comportement-Vente'!J28</f>
        <v>0</v>
      </c>
      <c r="J194" s="216">
        <f>'E12-Comportement-Vente'!P28</f>
        <v>0</v>
      </c>
      <c r="K194" s="216">
        <f>'E12-Comportement-Vente'!Q28</f>
        <v>0</v>
      </c>
      <c r="L194" s="321">
        <f>'E12-Comportement-Vente'!R28</f>
        <v>0</v>
      </c>
    </row>
    <row r="195" spans="1:12" s="153" customFormat="1" ht="12" x14ac:dyDescent="0.2">
      <c r="A195" s="876"/>
      <c r="B195" s="877"/>
      <c r="C195" s="877"/>
      <c r="D195" s="877"/>
      <c r="E195" s="884" t="s">
        <v>147</v>
      </c>
      <c r="F195" s="885"/>
      <c r="G195" s="885"/>
      <c r="H195" s="885"/>
      <c r="I195" s="215">
        <f>'E12-Comportement-Vente'!J29</f>
        <v>0</v>
      </c>
      <c r="J195" s="216">
        <f>'E12-Comportement-Vente'!P29</f>
        <v>0</v>
      </c>
      <c r="K195" s="216">
        <f>'E12-Comportement-Vente'!Q29</f>
        <v>0</v>
      </c>
      <c r="L195" s="321">
        <f>'E12-Comportement-Vente'!R29</f>
        <v>0</v>
      </c>
    </row>
    <row r="196" spans="1:12" s="153" customFormat="1" thickBot="1" x14ac:dyDescent="0.25">
      <c r="A196" s="878"/>
      <c r="B196" s="879"/>
      <c r="C196" s="879"/>
      <c r="D196" s="879"/>
      <c r="E196" s="886" t="s">
        <v>148</v>
      </c>
      <c r="F196" s="887"/>
      <c r="G196" s="887"/>
      <c r="H196" s="887"/>
      <c r="I196" s="218">
        <f>'E12-Comportement-Vente'!J30</f>
        <v>0</v>
      </c>
      <c r="J196" s="219">
        <f>'E12-Comportement-Vente'!P30</f>
        <v>0</v>
      </c>
      <c r="K196" s="219">
        <f>'E12-Comportement-Vente'!Q30</f>
        <v>0</v>
      </c>
      <c r="L196" s="322">
        <f>'E12-Comportement-Vente'!R30</f>
        <v>0</v>
      </c>
    </row>
    <row r="197" spans="1:12" ht="16.5" thickBot="1" x14ac:dyDescent="0.25">
      <c r="A197" s="853" t="s">
        <v>149</v>
      </c>
      <c r="B197" s="854"/>
      <c r="C197" s="854"/>
      <c r="D197" s="854"/>
      <c r="E197" s="854"/>
      <c r="F197" s="854"/>
      <c r="G197" s="854"/>
      <c r="H197" s="854"/>
      <c r="I197" s="855"/>
      <c r="J197" s="855"/>
      <c r="K197" s="855"/>
      <c r="L197" s="325">
        <f>'E12-Comportement-Vente'!R31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récapitulative'!E18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IBB0QO/b4T62Jc1xvjsiHKqR0Wv3h2K8ObZbMcpE3zomjqQzaf9FF5IyZa3c0PiwBq1ywRmOav4mprNHYkGq3Q==" saltValue="r98HW0x356ht0rOUMOK+UA=="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41" priority="6" operator="equal">
      <formula>0</formula>
    </cfRule>
  </conditionalFormatting>
  <conditionalFormatting sqref="A214:E219">
    <cfRule type="cellIs" dxfId="40" priority="5" operator="equal">
      <formula>0</formula>
    </cfRule>
  </conditionalFormatting>
  <conditionalFormatting sqref="A31:L38">
    <cfRule type="cellIs" dxfId="39" priority="4" operator="equal">
      <formula>0</formula>
    </cfRule>
  </conditionalFormatting>
  <conditionalFormatting sqref="I169:L172">
    <cfRule type="cellIs" dxfId="38" priority="3" operator="equal">
      <formula>0</formula>
    </cfRule>
  </conditionalFormatting>
  <conditionalFormatting sqref="I178:L187">
    <cfRule type="cellIs" dxfId="37" priority="2" operator="equal">
      <formula>0</formula>
    </cfRule>
  </conditionalFormatting>
  <conditionalFormatting sqref="I193:L196">
    <cfRule type="cellIs" dxfId="36"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K101:K108 I131:L131 L140:L141 I169:L172 L197 L188 L173 L199 I178:L187 I193:L196 I123:L125"/>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219"/>
  <sheetViews>
    <sheetView showGridLines="0" view="pageBreakPreview" zoomScale="97" zoomScaleNormal="100" zoomScaleSheetLayoutView="97" workbookViewId="0">
      <selection activeCell="P160" sqref="P160"/>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85546875" style="2" customWidth="1"/>
    <col min="13" max="16384" width="11.140625" style="2"/>
  </cols>
  <sheetData>
    <row r="1" spans="1:12" x14ac:dyDescent="0.2">
      <c r="A1" s="842" t="s">
        <v>171</v>
      </c>
      <c r="B1" s="843"/>
      <c r="C1" s="843"/>
      <c r="D1" s="844"/>
      <c r="E1" s="833" t="s">
        <v>228</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Infos!$B$17</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récapitulative'!F$6</f>
        <v/>
      </c>
      <c r="J9" s="174" t="s">
        <v>177</v>
      </c>
      <c r="K9" s="163"/>
      <c r="L9" s="175"/>
    </row>
    <row r="10" spans="1:12" ht="18" x14ac:dyDescent="0.25">
      <c r="A10" s="168"/>
      <c r="B10" s="169"/>
      <c r="C10" s="170"/>
      <c r="D10" s="170"/>
      <c r="E10" s="171" t="s">
        <v>153</v>
      </c>
      <c r="F10" s="172"/>
      <c r="G10" s="173"/>
      <c r="H10" s="173"/>
      <c r="I10" s="314" t="str">
        <f>'Grille récapitulative'!F$7</f>
        <v/>
      </c>
      <c r="J10" s="174" t="s">
        <v>178</v>
      </c>
      <c r="K10" s="163"/>
      <c r="L10" s="175"/>
    </row>
    <row r="11" spans="1:12" ht="18" x14ac:dyDescent="0.25">
      <c r="A11" s="168"/>
      <c r="B11" s="169"/>
      <c r="C11" s="170"/>
      <c r="D11" s="170"/>
      <c r="E11" s="171" t="s">
        <v>154</v>
      </c>
      <c r="F11" s="176"/>
      <c r="G11" s="173"/>
      <c r="H11" s="173"/>
      <c r="I11" s="314" t="str">
        <f>'Grille récapitulative'!F$8</f>
        <v/>
      </c>
      <c r="J11" s="174" t="s">
        <v>179</v>
      </c>
      <c r="K11" s="163"/>
      <c r="L11" s="175"/>
    </row>
    <row r="12" spans="1:12" ht="18" x14ac:dyDescent="0.25">
      <c r="A12" s="168"/>
      <c r="B12" s="169"/>
      <c r="C12" s="170"/>
      <c r="D12" s="170"/>
      <c r="E12" s="171" t="s">
        <v>229</v>
      </c>
      <c r="F12" s="172"/>
      <c r="G12" s="173"/>
      <c r="H12" s="173"/>
      <c r="I12" s="314" t="str">
        <f>'Grille récapitulative'!F$9</f>
        <v/>
      </c>
      <c r="J12" s="174" t="s">
        <v>179</v>
      </c>
      <c r="K12" s="163"/>
      <c r="L12" s="175"/>
    </row>
    <row r="13" spans="1:12" ht="18" x14ac:dyDescent="0.25">
      <c r="A13" s="168"/>
      <c r="B13" s="169"/>
      <c r="C13" s="170"/>
      <c r="D13" s="170"/>
      <c r="E13" s="171" t="s">
        <v>180</v>
      </c>
      <c r="F13" s="172"/>
      <c r="G13" s="173"/>
      <c r="H13" s="173"/>
      <c r="I13" s="314" t="str">
        <f>'Grille récapitulative'!F$10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récapitulative'!F$11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récapitulative'!F$15</f>
        <v>0</v>
      </c>
      <c r="J19" s="174" t="s">
        <v>177</v>
      </c>
      <c r="K19" s="163"/>
      <c r="L19" s="175"/>
    </row>
    <row r="20" spans="1:12" ht="18" x14ac:dyDescent="0.25">
      <c r="A20" s="168"/>
      <c r="B20" s="169"/>
      <c r="C20" s="187"/>
      <c r="D20" s="187"/>
      <c r="E20" s="171" t="s">
        <v>160</v>
      </c>
      <c r="F20" s="176"/>
      <c r="G20" s="173"/>
      <c r="H20" s="173"/>
      <c r="I20" s="315">
        <f>'Grille récapitulative'!F$16</f>
        <v>0</v>
      </c>
      <c r="J20" s="174" t="s">
        <v>184</v>
      </c>
      <c r="K20" s="163"/>
      <c r="L20" s="175"/>
    </row>
    <row r="21" spans="1:12" ht="18" x14ac:dyDescent="0.25">
      <c r="A21" s="168"/>
      <c r="B21" s="169"/>
      <c r="C21" s="187"/>
      <c r="D21" s="187"/>
      <c r="E21" s="171" t="s">
        <v>161</v>
      </c>
      <c r="F21" s="176"/>
      <c r="G21" s="173"/>
      <c r="H21" s="173"/>
      <c r="I21" s="315">
        <f>'Grille récapitulative'!F$17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récapitulative'!F$18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récapitulative'!F$22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récapitulative'!F$25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230</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Infos!$B$17</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231</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'E11-Organisation-Préparation'!P7</f>
        <v>0</v>
      </c>
      <c r="J60" s="958">
        <f>'E11-Organisation-Préparation'!Q7</f>
        <v>0</v>
      </c>
      <c r="K60" s="958">
        <f>'E11-Organisation-Préparation'!R7</f>
        <v>0</v>
      </c>
      <c r="L60" s="961" t="str">
        <f>'E11-Organisation-Préparation'!S7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'E11-Organisation-Préparation'!K12</f>
        <v/>
      </c>
    </row>
    <row r="66" spans="1:12" ht="16.5" thickBot="1" x14ac:dyDescent="0.25">
      <c r="A66" s="205"/>
      <c r="B66" s="206"/>
      <c r="C66" s="206"/>
      <c r="D66" s="206"/>
      <c r="E66" s="206"/>
      <c r="F66" s="206"/>
      <c r="G66" s="206"/>
      <c r="H66" s="206"/>
      <c r="I66" s="206"/>
      <c r="J66" s="206"/>
      <c r="K66" s="70"/>
      <c r="L66" s="46"/>
    </row>
    <row r="67" spans="1:12" ht="18.75" thickBot="1" x14ac:dyDescent="0.3">
      <c r="A67" s="925" t="s">
        <v>232</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24.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'E11-Organisation-Préparation'!P16</f>
        <v>0</v>
      </c>
      <c r="J70" s="958">
        <f>'E11-Organisation-Préparation'!PQ16</f>
        <v>0</v>
      </c>
      <c r="K70" s="958">
        <f>'E11-Organisation-Préparation'!R16</f>
        <v>0</v>
      </c>
      <c r="L70" s="1011" t="str">
        <f>'E11-Organisation-Préparation'!S16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'E11-Organisation-Préparation'!P19</f>
        <v>0</v>
      </c>
      <c r="J73" s="213">
        <f>'E11-Organisation-Préparation'!PQ19</f>
        <v>0</v>
      </c>
      <c r="K73" s="213">
        <f>'E11-Organisation-Préparation'!R19</f>
        <v>0</v>
      </c>
      <c r="L73" s="1011" t="str">
        <f>'E11-Organisation-Préparation'!S19</f>
        <v/>
      </c>
    </row>
    <row r="74" spans="1:12" s="153" customFormat="1" ht="14.1" customHeight="1" x14ac:dyDescent="0.2">
      <c r="A74" s="940"/>
      <c r="B74" s="940"/>
      <c r="C74" s="214" t="s">
        <v>6</v>
      </c>
      <c r="D74" s="1021" t="s">
        <v>49</v>
      </c>
      <c r="E74" s="1023" t="s">
        <v>212</v>
      </c>
      <c r="F74" s="1024"/>
      <c r="G74" s="1024"/>
      <c r="H74" s="1024"/>
      <c r="I74" s="215">
        <f>'E11-Organisation-Préparation'!P20</f>
        <v>0</v>
      </c>
      <c r="J74" s="216">
        <f>'E11-Organisation-Préparation'!PQ20</f>
        <v>0</v>
      </c>
      <c r="K74" s="216">
        <f>'E11-Organisation-Préparation'!R20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'E11-Organisation-Préparation'!P21</f>
        <v>0</v>
      </c>
      <c r="J75" s="219">
        <f>'E11-Organisation-Préparation'!PQ21</f>
        <v>0</v>
      </c>
      <c r="K75" s="219">
        <f>'E11-Organisation-Préparation'!R21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'E11-Organisation-Préparation'!P22</f>
        <v>0</v>
      </c>
      <c r="J76" s="222">
        <f>'E11-Organisation-Préparation'!PQ22</f>
        <v>0</v>
      </c>
      <c r="K76" s="222">
        <f>'E11-Organisation-Préparation'!R22</f>
        <v>0</v>
      </c>
      <c r="L76" s="1020" t="str">
        <f>'E11-Organisation-Préparation'!S22</f>
        <v/>
      </c>
    </row>
    <row r="77" spans="1:12" s="153" customFormat="1" ht="36" x14ac:dyDescent="0.2">
      <c r="A77" s="940"/>
      <c r="B77" s="940"/>
      <c r="C77" s="223" t="s">
        <v>6</v>
      </c>
      <c r="D77" s="224" t="s">
        <v>50</v>
      </c>
      <c r="E77" s="1007"/>
      <c r="F77" s="1008"/>
      <c r="G77" s="1008"/>
      <c r="H77" s="1008"/>
      <c r="I77" s="225">
        <f>'E11-Organisation-Préparation'!P23</f>
        <v>0</v>
      </c>
      <c r="J77" s="226">
        <f>'E11-Organisation-Préparation'!PQ23</f>
        <v>0</v>
      </c>
      <c r="K77" s="226">
        <f>'E11-Organisation-Préparation'!R23</f>
        <v>0</v>
      </c>
      <c r="L77" s="1012"/>
    </row>
    <row r="78" spans="1:12" s="153" customFormat="1" ht="28.35" customHeight="1" thickBot="1" x14ac:dyDescent="0.25">
      <c r="A78" s="1004"/>
      <c r="B78" s="1004"/>
      <c r="C78" s="227" t="s">
        <v>5</v>
      </c>
      <c r="D78" s="228" t="s">
        <v>50</v>
      </c>
      <c r="E78" s="1009"/>
      <c r="F78" s="1010"/>
      <c r="G78" s="1010"/>
      <c r="H78" s="1010"/>
      <c r="I78" s="229">
        <f>'E11-Organisation-Préparation'!P24</f>
        <v>0</v>
      </c>
      <c r="J78" s="230">
        <f>'E11-Organisation-Préparation'!PQ24</f>
        <v>0</v>
      </c>
      <c r="K78" s="230">
        <f>'E11-Organisation-Préparation'!R24</f>
        <v>0</v>
      </c>
      <c r="L78" s="1013"/>
    </row>
    <row r="79" spans="1:12" s="153" customFormat="1" ht="67.150000000000006" customHeight="1" thickBot="1" x14ac:dyDescent="0.25">
      <c r="A79" s="231" t="s">
        <v>65</v>
      </c>
      <c r="B79" s="231">
        <v>0.75</v>
      </c>
      <c r="C79" s="232" t="s">
        <v>5</v>
      </c>
      <c r="D79" s="233" t="s">
        <v>51</v>
      </c>
      <c r="E79" s="935" t="s">
        <v>66</v>
      </c>
      <c r="F79" s="936"/>
      <c r="G79" s="936"/>
      <c r="H79" s="936"/>
      <c r="I79" s="234">
        <f>'E11-Organisation-Préparation'!P25</f>
        <v>0</v>
      </c>
      <c r="J79" s="235">
        <f>'E11-Organisation-Préparation'!PQ25</f>
        <v>0</v>
      </c>
      <c r="K79" s="235">
        <f>'E11-Organisation-Préparation'!R25</f>
        <v>0</v>
      </c>
      <c r="L79" s="326" t="str">
        <f>'E11-Organisation-Préparation'!S25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'E11-Organisation-Préparation'!P26</f>
        <v>0</v>
      </c>
      <c r="J80" s="213">
        <f>'E11-Organisation-Préparation'!PQ26</f>
        <v>0</v>
      </c>
      <c r="K80" s="213">
        <f>'E11-Organisation-Préparation'!R26</f>
        <v>0</v>
      </c>
      <c r="L80" s="1011" t="str">
        <f>'E11-Organisation-Préparation'!S26</f>
        <v/>
      </c>
    </row>
    <row r="81" spans="1:12" s="153" customFormat="1" ht="19.5" customHeight="1" x14ac:dyDescent="0.2">
      <c r="A81" s="940"/>
      <c r="B81" s="940"/>
      <c r="C81" s="214" t="s">
        <v>6</v>
      </c>
      <c r="D81" s="224" t="s">
        <v>53</v>
      </c>
      <c r="E81" s="1007"/>
      <c r="F81" s="1008"/>
      <c r="G81" s="1008"/>
      <c r="H81" s="1008"/>
      <c r="I81" s="215">
        <f>'E11-Organisation-Préparation'!P27</f>
        <v>0</v>
      </c>
      <c r="J81" s="216">
        <f>'E11-Organisation-Préparation'!PQ27</f>
        <v>0</v>
      </c>
      <c r="K81" s="216">
        <f>'E11-Organisation-Préparation'!R27</f>
        <v>0</v>
      </c>
      <c r="L81" s="1012"/>
    </row>
    <row r="82" spans="1:12" s="153" customFormat="1" ht="17.25" customHeight="1" thickBot="1" x14ac:dyDescent="0.25">
      <c r="A82" s="1004"/>
      <c r="B82" s="1004"/>
      <c r="C82" s="217" t="s">
        <v>5</v>
      </c>
      <c r="D82" s="228" t="s">
        <v>54</v>
      </c>
      <c r="E82" s="1009"/>
      <c r="F82" s="1010"/>
      <c r="G82" s="1010"/>
      <c r="H82" s="1010"/>
      <c r="I82" s="218">
        <f>'E11-Organisation-Préparation'!P28</f>
        <v>0</v>
      </c>
      <c r="J82" s="219">
        <f>'E11-Organisation-Préparation'!PQ28</f>
        <v>0</v>
      </c>
      <c r="K82" s="219">
        <f>'E11-Organisation-Préparation'!R28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'E11-Organisation-Préparation'!P29</f>
        <v>0</v>
      </c>
      <c r="J83" s="235">
        <f>'E11-Organisation-Préparation'!PQ29</f>
        <v>0</v>
      </c>
      <c r="K83" s="235">
        <f>'E11-Organisation-Préparation'!R29</f>
        <v>0</v>
      </c>
      <c r="L83" s="326" t="str">
        <f>'E11-Organisation-Préparation'!S29</f>
        <v/>
      </c>
    </row>
    <row r="84" spans="1:12" s="153" customFormat="1" ht="12" x14ac:dyDescent="0.2">
      <c r="A84" s="984" t="s">
        <v>71</v>
      </c>
      <c r="B84" s="984">
        <v>0.5</v>
      </c>
      <c r="C84" s="210" t="s">
        <v>6</v>
      </c>
      <c r="D84" s="237" t="s">
        <v>54</v>
      </c>
      <c r="E84" s="1005" t="s">
        <v>72</v>
      </c>
      <c r="F84" s="1006"/>
      <c r="G84" s="1006"/>
      <c r="H84" s="1006"/>
      <c r="I84" s="212">
        <f>'E11-Organisation-Préparation'!P30</f>
        <v>0</v>
      </c>
      <c r="J84" s="213">
        <f>'E11-Organisation-Préparation'!PQ30</f>
        <v>0</v>
      </c>
      <c r="K84" s="213">
        <f>'E11-Organisation-Préparation'!R30</f>
        <v>0</v>
      </c>
      <c r="L84" s="1011" t="str">
        <f>'E11-Organisation-Préparation'!S30</f>
        <v/>
      </c>
    </row>
    <row r="85" spans="1:12" s="153" customFormat="1" ht="13.15" customHeight="1" thickBot="1" x14ac:dyDescent="0.25">
      <c r="A85" s="1004"/>
      <c r="B85" s="1004"/>
      <c r="C85" s="217" t="s">
        <v>5</v>
      </c>
      <c r="D85" s="238" t="s">
        <v>54</v>
      </c>
      <c r="E85" s="1009"/>
      <c r="F85" s="1010"/>
      <c r="G85" s="1010"/>
      <c r="H85" s="1010"/>
      <c r="I85" s="218">
        <f>'E11-Organisation-Préparation'!P31</f>
        <v>0</v>
      </c>
      <c r="J85" s="219">
        <f>'E11-Organisation-Préparation'!PQ31</f>
        <v>0</v>
      </c>
      <c r="K85" s="219">
        <f>'E11-Organisation-Préparation'!R31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'E11-Organisation-Préparation'!P32</f>
        <v>0</v>
      </c>
      <c r="J86" s="213">
        <f>'E11-Organisation-Préparation'!PQ32</f>
        <v>0</v>
      </c>
      <c r="K86" s="213">
        <f>'E11-Organisation-Préparation'!R32</f>
        <v>0</v>
      </c>
      <c r="L86" s="1011" t="str">
        <f>'E11-Organisation-Préparation'!S32</f>
        <v/>
      </c>
    </row>
    <row r="87" spans="1:12" s="153" customFormat="1" ht="23.85" customHeight="1" thickBot="1" x14ac:dyDescent="0.25">
      <c r="A87" s="1004"/>
      <c r="B87" s="1004"/>
      <c r="C87" s="217" t="s">
        <v>5</v>
      </c>
      <c r="D87" s="240" t="s">
        <v>53</v>
      </c>
      <c r="E87" s="1016"/>
      <c r="F87" s="1017"/>
      <c r="G87" s="1017"/>
      <c r="H87" s="1017"/>
      <c r="I87" s="218">
        <f>'E11-Organisation-Préparation'!P33</f>
        <v>0</v>
      </c>
      <c r="J87" s="219">
        <f>'E11-Organisation-Préparation'!PQ33</f>
        <v>0</v>
      </c>
      <c r="K87" s="219">
        <f>'E11-Organisation-Préparation'!R33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'E11-Organisation-Préparation'!P34</f>
        <v>0</v>
      </c>
      <c r="J88" s="213">
        <f>'E11-Organisation-Préparation'!PQ34</f>
        <v>0</v>
      </c>
      <c r="K88" s="213">
        <f>'E11-Organisation-Préparation'!R34</f>
        <v>0</v>
      </c>
      <c r="L88" s="1011" t="str">
        <f>'E11-Organisation-Préparation'!S34</f>
        <v/>
      </c>
    </row>
    <row r="89" spans="1:12" s="153" customFormat="1" ht="14.65" customHeight="1" x14ac:dyDescent="0.2">
      <c r="A89" s="940"/>
      <c r="B89" s="940"/>
      <c r="C89" s="214" t="s">
        <v>6</v>
      </c>
      <c r="D89" s="241" t="s">
        <v>53</v>
      </c>
      <c r="E89" s="1007"/>
      <c r="F89" s="1008"/>
      <c r="G89" s="1008"/>
      <c r="H89" s="1008"/>
      <c r="I89" s="215">
        <f>'E11-Organisation-Préparation'!P35</f>
        <v>0</v>
      </c>
      <c r="J89" s="216">
        <f>'E11-Organisation-Préparation'!PQ35</f>
        <v>0</v>
      </c>
      <c r="K89" s="216">
        <f>'E11-Organisation-Préparation'!R35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'E11-Organisation-Préparation'!P36</f>
        <v>0</v>
      </c>
      <c r="J90" s="219">
        <f>'E11-Organisation-Préparation'!PQ36</f>
        <v>0</v>
      </c>
      <c r="K90" s="219">
        <f>'E11-Organisation-Préparation'!R36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'E11-Pesées'!J15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'E11-Organisation-Préparation'!S40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20.85" customHeight="1" thickBot="1" x14ac:dyDescent="0.3">
      <c r="A100" s="113"/>
      <c r="B100" s="113"/>
      <c r="C100" s="246"/>
      <c r="D100" s="981" t="s">
        <v>216</v>
      </c>
      <c r="E100" s="982"/>
      <c r="F100" s="982"/>
      <c r="G100" s="983"/>
      <c r="H100" s="247"/>
      <c r="I100" s="248" t="s">
        <v>105</v>
      </c>
      <c r="J100" s="249" t="s">
        <v>106</v>
      </c>
      <c r="K100" s="329"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'E11-Pesées'!L6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'E11-Pesées'!L7</f>
        <v>0</v>
      </c>
      <c r="L102" s="251"/>
    </row>
    <row r="103" spans="1:12" ht="18" thickBot="1" x14ac:dyDescent="0.35">
      <c r="A103" s="113"/>
      <c r="B103" s="113"/>
      <c r="C103" s="246"/>
      <c r="D103" s="261" t="s">
        <v>95</v>
      </c>
      <c r="E103" s="262">
        <v>1</v>
      </c>
      <c r="F103" s="262">
        <v>3</v>
      </c>
      <c r="G103" s="262">
        <v>5</v>
      </c>
      <c r="H103" s="109"/>
      <c r="I103" s="835" t="s">
        <v>6</v>
      </c>
      <c r="J103" s="255" t="s">
        <v>107</v>
      </c>
      <c r="K103" s="256">
        <f>'E11-Pesées'!L8</f>
        <v>0</v>
      </c>
      <c r="L103" s="113"/>
    </row>
    <row r="104" spans="1:12" ht="18" thickBot="1" x14ac:dyDescent="0.35">
      <c r="A104" s="113"/>
      <c r="B104" s="113"/>
      <c r="C104" s="246"/>
      <c r="D104" s="263"/>
      <c r="E104" s="264"/>
      <c r="F104" s="264"/>
      <c r="G104" s="264"/>
      <c r="H104" s="109"/>
      <c r="I104" s="836"/>
      <c r="J104" s="259" t="s">
        <v>108</v>
      </c>
      <c r="K104" s="260">
        <f>'E11-Pesées'!L9</f>
        <v>0</v>
      </c>
      <c r="L104" s="265"/>
    </row>
    <row r="105" spans="1:12" ht="18" thickBot="1" x14ac:dyDescent="0.35">
      <c r="A105" s="113"/>
      <c r="B105" s="113"/>
      <c r="C105" s="246"/>
      <c r="D105" s="964" t="s">
        <v>217</v>
      </c>
      <c r="E105" s="965"/>
      <c r="F105" s="965"/>
      <c r="G105" s="966"/>
      <c r="H105" s="109"/>
      <c r="I105" s="835" t="s">
        <v>5</v>
      </c>
      <c r="J105" s="255" t="s">
        <v>107</v>
      </c>
      <c r="K105" s="256">
        <f>'E11-Pesées'!L10</f>
        <v>0</v>
      </c>
      <c r="L105" s="266"/>
    </row>
    <row r="106" spans="1:12" ht="18" thickBot="1" x14ac:dyDescent="0.35">
      <c r="A106" s="113"/>
      <c r="B106" s="113"/>
      <c r="C106" s="246"/>
      <c r="D106" s="267"/>
      <c r="E106" s="253" t="s">
        <v>2</v>
      </c>
      <c r="F106" s="268" t="s">
        <v>3</v>
      </c>
      <c r="G106" s="269" t="s">
        <v>4</v>
      </c>
      <c r="H106" s="109"/>
      <c r="I106" s="836"/>
      <c r="J106" s="259" t="s">
        <v>108</v>
      </c>
      <c r="K106" s="260">
        <f>'E11-Pesées'!L11</f>
        <v>0</v>
      </c>
      <c r="L106" s="266"/>
    </row>
    <row r="107" spans="1:12" ht="17.25" x14ac:dyDescent="0.3">
      <c r="A107" s="113"/>
      <c r="B107" s="113"/>
      <c r="C107" s="246"/>
      <c r="D107" s="270" t="s">
        <v>90</v>
      </c>
      <c r="E107" s="258" t="s">
        <v>97</v>
      </c>
      <c r="F107" s="258" t="s">
        <v>98</v>
      </c>
      <c r="G107" s="271" t="s">
        <v>99</v>
      </c>
      <c r="H107" s="109"/>
      <c r="I107" s="967" t="s">
        <v>109</v>
      </c>
      <c r="J107" s="968"/>
      <c r="K107" s="829" t="str">
        <f>'E11-Pesées'!L12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'E11-Pesées'!L15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230</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Infos!$B$17</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233</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24.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'E11-Présentation-Hygiène-Entret'!P6</f>
        <v>0</v>
      </c>
      <c r="J123" s="958">
        <f>'E11-Présentation-Hygiène-Entret'!Q6</f>
        <v>0</v>
      </c>
      <c r="K123" s="958">
        <f>'E11-Présentation-Hygiène-Entret'!R6</f>
        <v>0</v>
      </c>
      <c r="L123" s="961" t="str">
        <f>'E11-Présentation-Hygiène-Entret'!S6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'E11-Présentation-Hygiène-Entret'!S9</f>
        <v/>
      </c>
    </row>
    <row r="127" spans="1:12" ht="4.1500000000000004" customHeight="1"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24.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'E11-Présentation-Hygiène-Entret'!P12</f>
        <v>0</v>
      </c>
      <c r="J131" s="235">
        <f>'E11-Présentation-Hygiène-Entret'!Q12</f>
        <v>0</v>
      </c>
      <c r="K131" s="235">
        <f>'E11-Présentation-Hygiène-Entret'!R12</f>
        <v>0</v>
      </c>
      <c r="L131" s="326" t="str">
        <f>'E11-Présentation-Hygiène-Entret'!S12</f>
        <v/>
      </c>
    </row>
    <row r="132" spans="1:12" ht="16.5" thickBot="1" x14ac:dyDescent="0.25">
      <c r="A132" s="910" t="s">
        <v>123</v>
      </c>
      <c r="B132" s="911"/>
      <c r="C132" s="911"/>
      <c r="D132" s="911"/>
      <c r="E132" s="911"/>
      <c r="F132" s="911"/>
      <c r="G132" s="911"/>
      <c r="H132" s="911"/>
      <c r="I132" s="911"/>
      <c r="J132" s="911"/>
      <c r="K132" s="911"/>
      <c r="L132" s="318" t="str">
        <f>'E11-Présentation-Hygiène-Entret'!S13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24.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'E11-Présentation-Hygiène-Entret'!P16</f>
        <v>0</v>
      </c>
      <c r="J137" s="235">
        <f>'E11-Présentation-Hygiène-Entret'!Q16</f>
        <v>0</v>
      </c>
      <c r="K137" s="235">
        <f>'E11-Présentation-Hygiène-Entret'!R16</f>
        <v>0</v>
      </c>
      <c r="L137" s="326" t="str">
        <f>'E11-Présentation-Hygiène-Entret'!S16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'E11-Présentation-Hygiène-Entret'!S17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récapitulative'!F11</f>
        <v>0</v>
      </c>
    </row>
    <row r="141" spans="1:12" ht="15.75" thickBot="1" x14ac:dyDescent="0.3">
      <c r="A141" s="83"/>
      <c r="B141" s="83"/>
      <c r="C141" s="88"/>
      <c r="D141" s="88"/>
      <c r="E141" s="83"/>
      <c r="F141" s="289"/>
      <c r="G141" s="914"/>
      <c r="H141" s="915"/>
      <c r="I141" s="915"/>
      <c r="J141" s="915"/>
      <c r="K141" s="915"/>
      <c r="L141" s="917"/>
    </row>
    <row r="142" spans="1:12" ht="5.25" customHeight="1"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Infos!$B$17</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'E12-Comportement-Vente'!T7</f>
        <v>0</v>
      </c>
      <c r="J169" s="213">
        <f>'E12-Comportement-Vente'!U7</f>
        <v>0</v>
      </c>
      <c r="K169" s="213">
        <f>'E12-Comportement-Vente'!V7</f>
        <v>0</v>
      </c>
      <c r="L169" s="320">
        <f>'E12-Comportement-Vente'!W7</f>
        <v>0</v>
      </c>
    </row>
    <row r="170" spans="1:12" s="153" customFormat="1" ht="12" x14ac:dyDescent="0.2">
      <c r="A170" s="876"/>
      <c r="B170" s="877"/>
      <c r="C170" s="877"/>
      <c r="D170" s="877"/>
      <c r="E170" s="888" t="s">
        <v>128</v>
      </c>
      <c r="F170" s="889"/>
      <c r="G170" s="889"/>
      <c r="H170" s="889"/>
      <c r="I170" s="215">
        <f>'E12-Comportement-Vente'!T8</f>
        <v>0</v>
      </c>
      <c r="J170" s="216">
        <f>'E12-Comportement-Vente'!U8</f>
        <v>0</v>
      </c>
      <c r="K170" s="216">
        <f>'E12-Comportement-Vente'!V8</f>
        <v>0</v>
      </c>
      <c r="L170" s="321">
        <f>'E12-Comportement-Vente'!W8</f>
        <v>0</v>
      </c>
    </row>
    <row r="171" spans="1:12" s="153" customFormat="1" ht="12" x14ac:dyDescent="0.2">
      <c r="A171" s="876"/>
      <c r="B171" s="877"/>
      <c r="C171" s="877"/>
      <c r="D171" s="877"/>
      <c r="E171" s="888" t="s">
        <v>129</v>
      </c>
      <c r="F171" s="889"/>
      <c r="G171" s="889"/>
      <c r="H171" s="889"/>
      <c r="I171" s="215">
        <f>'E12-Comportement-Vente'!T9</f>
        <v>0</v>
      </c>
      <c r="J171" s="216">
        <f>'E12-Comportement-Vente'!U9</f>
        <v>0</v>
      </c>
      <c r="K171" s="216">
        <f>'E12-Comportement-Vente'!V9</f>
        <v>0</v>
      </c>
      <c r="L171" s="321">
        <f>'E12-Comportement-Vente'!W9</f>
        <v>0</v>
      </c>
    </row>
    <row r="172" spans="1:12" s="153" customFormat="1" thickBot="1" x14ac:dyDescent="0.25">
      <c r="A172" s="878"/>
      <c r="B172" s="879"/>
      <c r="C172" s="879"/>
      <c r="D172" s="879"/>
      <c r="E172" s="908" t="s">
        <v>130</v>
      </c>
      <c r="F172" s="909"/>
      <c r="G172" s="909"/>
      <c r="H172" s="909"/>
      <c r="I172" s="218">
        <f>'E12-Comportement-Vente'!T10</f>
        <v>0</v>
      </c>
      <c r="J172" s="219">
        <f>'E12-Comportement-Vente'!U10</f>
        <v>0</v>
      </c>
      <c r="K172" s="219">
        <f>'E12-Comportement-Vente'!V10</f>
        <v>0</v>
      </c>
      <c r="L172" s="322">
        <f>'E12-Comportement-Vente'!W10</f>
        <v>0</v>
      </c>
    </row>
    <row r="173" spans="1:12" ht="16.5" thickBot="1" x14ac:dyDescent="0.3">
      <c r="A173" s="853" t="s">
        <v>151</v>
      </c>
      <c r="B173" s="854"/>
      <c r="C173" s="854"/>
      <c r="D173" s="854"/>
      <c r="E173" s="854"/>
      <c r="F173" s="854"/>
      <c r="G173" s="854"/>
      <c r="H173" s="854"/>
      <c r="I173" s="855"/>
      <c r="J173" s="855"/>
      <c r="K173" s="855"/>
      <c r="L173" s="324">
        <f>'E12-Comportement-Vente'!W11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'E12-Comportement-Vente'!T14</f>
        <v>0</v>
      </c>
      <c r="J178" s="213">
        <f>'E12-Comportement-Vente'!U14</f>
        <v>0</v>
      </c>
      <c r="K178" s="213">
        <f>'E12-Comportement-Vente'!V14</f>
        <v>0</v>
      </c>
      <c r="L178" s="320">
        <f>'E12-Comportement-Vente'!W14</f>
        <v>0</v>
      </c>
    </row>
    <row r="179" spans="1:12" s="153" customFormat="1" ht="12" x14ac:dyDescent="0.2">
      <c r="A179" s="897"/>
      <c r="B179" s="898"/>
      <c r="C179" s="898"/>
      <c r="D179" s="898"/>
      <c r="E179" s="888" t="s">
        <v>134</v>
      </c>
      <c r="F179" s="889"/>
      <c r="G179" s="889"/>
      <c r="H179" s="889"/>
      <c r="I179" s="215">
        <f>'E12-Comportement-Vente'!T15</f>
        <v>0</v>
      </c>
      <c r="J179" s="216">
        <f>'E12-Comportement-Vente'!U15</f>
        <v>0</v>
      </c>
      <c r="K179" s="216">
        <f>'E12-Comportement-Vente'!V15</f>
        <v>0</v>
      </c>
      <c r="L179" s="321">
        <f>'E12-Comportement-Vente'!W15</f>
        <v>0</v>
      </c>
    </row>
    <row r="180" spans="1:12" s="153" customFormat="1" ht="12" x14ac:dyDescent="0.2">
      <c r="A180" s="897"/>
      <c r="B180" s="898"/>
      <c r="C180" s="898"/>
      <c r="D180" s="898"/>
      <c r="E180" s="888" t="s">
        <v>135</v>
      </c>
      <c r="F180" s="889"/>
      <c r="G180" s="889"/>
      <c r="H180" s="889"/>
      <c r="I180" s="215">
        <f>'E12-Comportement-Vente'!T16</f>
        <v>0</v>
      </c>
      <c r="J180" s="216">
        <f>'E12-Comportement-Vente'!U16</f>
        <v>0</v>
      </c>
      <c r="K180" s="216">
        <f>'E12-Comportement-Vente'!V16</f>
        <v>0</v>
      </c>
      <c r="L180" s="321">
        <f>'E12-Comportement-Vente'!W16</f>
        <v>0</v>
      </c>
    </row>
    <row r="181" spans="1:12" s="153" customFormat="1" ht="12" x14ac:dyDescent="0.2">
      <c r="A181" s="897"/>
      <c r="B181" s="898"/>
      <c r="C181" s="898"/>
      <c r="D181" s="898"/>
      <c r="E181" s="903" t="s">
        <v>136</v>
      </c>
      <c r="F181" s="904"/>
      <c r="G181" s="904"/>
      <c r="H181" s="904"/>
      <c r="I181" s="215">
        <f>'E12-Comportement-Vente'!T17</f>
        <v>0</v>
      </c>
      <c r="J181" s="216">
        <f>'E12-Comportement-Vente'!U17</f>
        <v>0</v>
      </c>
      <c r="K181" s="216">
        <f>'E12-Comportement-Vente'!V17</f>
        <v>0</v>
      </c>
      <c r="L181" s="321">
        <f>'E12-Comportement-Vente'!W17</f>
        <v>0</v>
      </c>
    </row>
    <row r="182" spans="1:12" s="153" customFormat="1" ht="12" x14ac:dyDescent="0.2">
      <c r="A182" s="897"/>
      <c r="B182" s="898"/>
      <c r="C182" s="898"/>
      <c r="D182" s="898"/>
      <c r="E182" s="888" t="s">
        <v>137</v>
      </c>
      <c r="F182" s="889"/>
      <c r="G182" s="889"/>
      <c r="H182" s="889"/>
      <c r="I182" s="215">
        <f>'E12-Comportement-Vente'!T18</f>
        <v>0</v>
      </c>
      <c r="J182" s="216">
        <f>'E12-Comportement-Vente'!U18</f>
        <v>0</v>
      </c>
      <c r="K182" s="216">
        <f>'E12-Comportement-Vente'!V18</f>
        <v>0</v>
      </c>
      <c r="L182" s="321">
        <f>'E12-Comportement-Vente'!W18</f>
        <v>0</v>
      </c>
    </row>
    <row r="183" spans="1:12" s="153" customFormat="1" ht="12" x14ac:dyDescent="0.2">
      <c r="A183" s="897"/>
      <c r="B183" s="898"/>
      <c r="C183" s="898"/>
      <c r="D183" s="898"/>
      <c r="E183" s="888" t="s">
        <v>138</v>
      </c>
      <c r="F183" s="889"/>
      <c r="G183" s="889"/>
      <c r="H183" s="889"/>
      <c r="I183" s="215">
        <f>'E12-Comportement-Vente'!T19</f>
        <v>0</v>
      </c>
      <c r="J183" s="216">
        <f>'E12-Comportement-Vente'!U19</f>
        <v>0</v>
      </c>
      <c r="K183" s="216">
        <f>'E12-Comportement-Vente'!V19</f>
        <v>0</v>
      </c>
      <c r="L183" s="321">
        <f>'E12-Comportement-Vente'!W19</f>
        <v>0</v>
      </c>
    </row>
    <row r="184" spans="1:12" s="153" customFormat="1" ht="12" x14ac:dyDescent="0.2">
      <c r="A184" s="897"/>
      <c r="B184" s="898"/>
      <c r="C184" s="898"/>
      <c r="D184" s="898"/>
      <c r="E184" s="888" t="s">
        <v>139</v>
      </c>
      <c r="F184" s="889"/>
      <c r="G184" s="889"/>
      <c r="H184" s="889"/>
      <c r="I184" s="215">
        <f>'E12-Comportement-Vente'!T20</f>
        <v>0</v>
      </c>
      <c r="J184" s="216">
        <f>'E12-Comportement-Vente'!U20</f>
        <v>0</v>
      </c>
      <c r="K184" s="216">
        <f>'E12-Comportement-Vente'!V20</f>
        <v>0</v>
      </c>
      <c r="L184" s="321">
        <f>'E12-Comportement-Vente'!W20</f>
        <v>0</v>
      </c>
    </row>
    <row r="185" spans="1:12" s="153" customFormat="1" ht="12" x14ac:dyDescent="0.2">
      <c r="A185" s="897"/>
      <c r="B185" s="898"/>
      <c r="C185" s="898"/>
      <c r="D185" s="898"/>
      <c r="E185" s="888" t="s">
        <v>140</v>
      </c>
      <c r="F185" s="889"/>
      <c r="G185" s="889"/>
      <c r="H185" s="889"/>
      <c r="I185" s="215">
        <f>'E12-Comportement-Vente'!T21</f>
        <v>0</v>
      </c>
      <c r="J185" s="216">
        <f>'E12-Comportement-Vente'!U21</f>
        <v>0</v>
      </c>
      <c r="K185" s="216">
        <f>'E12-Comportement-Vente'!V21</f>
        <v>0</v>
      </c>
      <c r="L185" s="321">
        <f>'E12-Comportement-Vente'!W21</f>
        <v>0</v>
      </c>
    </row>
    <row r="186" spans="1:12" s="153" customFormat="1" ht="12" x14ac:dyDescent="0.2">
      <c r="A186" s="897"/>
      <c r="B186" s="898"/>
      <c r="C186" s="898"/>
      <c r="D186" s="898"/>
      <c r="E186" s="888" t="s">
        <v>141</v>
      </c>
      <c r="F186" s="889"/>
      <c r="G186" s="889"/>
      <c r="H186" s="889"/>
      <c r="I186" s="215">
        <f>'E12-Comportement-Vente'!T22</f>
        <v>0</v>
      </c>
      <c r="J186" s="216">
        <f>'E12-Comportement-Vente'!U22</f>
        <v>0</v>
      </c>
      <c r="K186" s="216">
        <f>'E12-Comportement-Vente'!V22</f>
        <v>0</v>
      </c>
      <c r="L186" s="321">
        <f>'E12-Comportement-Vente'!W22</f>
        <v>0</v>
      </c>
    </row>
    <row r="187" spans="1:12" s="153" customFormat="1" thickBot="1" x14ac:dyDescent="0.25">
      <c r="A187" s="899"/>
      <c r="B187" s="900"/>
      <c r="C187" s="900"/>
      <c r="D187" s="900"/>
      <c r="E187" s="890" t="s">
        <v>142</v>
      </c>
      <c r="F187" s="891"/>
      <c r="G187" s="891"/>
      <c r="H187" s="891"/>
      <c r="I187" s="218">
        <f>'E12-Comportement-Vente'!T23</f>
        <v>0</v>
      </c>
      <c r="J187" s="219">
        <f>'E12-Comportement-Vente'!U23</f>
        <v>0</v>
      </c>
      <c r="K187" s="219">
        <f>'E12-Comportement-Vente'!V23</f>
        <v>0</v>
      </c>
      <c r="L187" s="322">
        <f>'E12-Comportement-Vente'!W23</f>
        <v>0</v>
      </c>
    </row>
    <row r="188" spans="1:12" ht="16.5" thickBot="1" x14ac:dyDescent="0.25">
      <c r="A188" s="853" t="s">
        <v>227</v>
      </c>
      <c r="B188" s="854"/>
      <c r="C188" s="854"/>
      <c r="D188" s="854"/>
      <c r="E188" s="854"/>
      <c r="F188" s="854"/>
      <c r="G188" s="854"/>
      <c r="H188" s="854"/>
      <c r="I188" s="855"/>
      <c r="J188" s="855"/>
      <c r="K188" s="855"/>
      <c r="L188" s="325">
        <f>'E12-Comportement-Vente'!W24</f>
        <v>0</v>
      </c>
    </row>
    <row r="189" spans="1:12" ht="4.9000000000000004" customHeight="1"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'E12-Comportement-Vente'!T27</f>
        <v>0</v>
      </c>
      <c r="J193" s="213">
        <f>'E12-Comportement-Vente'!U27</f>
        <v>0</v>
      </c>
      <c r="K193" s="213">
        <f>'E12-Comportement-Vente'!L27</f>
        <v>0</v>
      </c>
      <c r="L193" s="320">
        <f>'E12-Comportement-Vente'!W27</f>
        <v>0</v>
      </c>
    </row>
    <row r="194" spans="1:12" s="153" customFormat="1" ht="12" x14ac:dyDescent="0.2">
      <c r="A194" s="876"/>
      <c r="B194" s="877"/>
      <c r="C194" s="877"/>
      <c r="D194" s="877"/>
      <c r="E194" s="884" t="s">
        <v>146</v>
      </c>
      <c r="F194" s="885"/>
      <c r="G194" s="885"/>
      <c r="H194" s="885"/>
      <c r="I194" s="215">
        <f>'E12-Comportement-Vente'!T28</f>
        <v>0</v>
      </c>
      <c r="J194" s="216">
        <f>'E12-Comportement-Vente'!U28</f>
        <v>0</v>
      </c>
      <c r="K194" s="216">
        <f>'E12-Comportement-Vente'!V28</f>
        <v>0</v>
      </c>
      <c r="L194" s="321">
        <f>'E12-Comportement-Vente'!W28</f>
        <v>0</v>
      </c>
    </row>
    <row r="195" spans="1:12" s="153" customFormat="1" ht="12" x14ac:dyDescent="0.2">
      <c r="A195" s="876"/>
      <c r="B195" s="877"/>
      <c r="C195" s="877"/>
      <c r="D195" s="877"/>
      <c r="E195" s="884" t="s">
        <v>147</v>
      </c>
      <c r="F195" s="885"/>
      <c r="G195" s="885"/>
      <c r="H195" s="885"/>
      <c r="I195" s="215">
        <f>'E12-Comportement-Vente'!T29</f>
        <v>0</v>
      </c>
      <c r="J195" s="216">
        <f>'E12-Comportement-Vente'!U29</f>
        <v>0</v>
      </c>
      <c r="K195" s="216">
        <f>'E12-Comportement-Vente'!V29</f>
        <v>0</v>
      </c>
      <c r="L195" s="321">
        <f>'E12-Comportement-Vente'!W29</f>
        <v>0</v>
      </c>
    </row>
    <row r="196" spans="1:12" s="153" customFormat="1" thickBot="1" x14ac:dyDescent="0.25">
      <c r="A196" s="878"/>
      <c r="B196" s="879"/>
      <c r="C196" s="879"/>
      <c r="D196" s="879"/>
      <c r="E196" s="886" t="s">
        <v>148</v>
      </c>
      <c r="F196" s="887"/>
      <c r="G196" s="887"/>
      <c r="H196" s="887"/>
      <c r="I196" s="218">
        <f>'E12-Comportement-Vente'!T30</f>
        <v>0</v>
      </c>
      <c r="J196" s="219">
        <f>'E12-Comportement-Vente'!U30</f>
        <v>0</v>
      </c>
      <c r="K196" s="219">
        <f>'E12-Comportement-Vente'!V30</f>
        <v>0</v>
      </c>
      <c r="L196" s="322">
        <f>'E12-Comportement-Vente'!W30</f>
        <v>0</v>
      </c>
    </row>
    <row r="197" spans="1:12" ht="16.5" thickBot="1" x14ac:dyDescent="0.25">
      <c r="A197" s="853" t="s">
        <v>149</v>
      </c>
      <c r="B197" s="854"/>
      <c r="C197" s="854"/>
      <c r="D197" s="854"/>
      <c r="E197" s="854"/>
      <c r="F197" s="854"/>
      <c r="G197" s="854"/>
      <c r="H197" s="854"/>
      <c r="I197" s="855"/>
      <c r="J197" s="855"/>
      <c r="K197" s="855"/>
      <c r="L197" s="325">
        <f>'E12-Comportement-Vente'!W31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récapitulative'!F18</f>
        <v>0</v>
      </c>
    </row>
    <row r="200" spans="1:12" ht="4.5" customHeight="1" thickBot="1" x14ac:dyDescent="0.25">
      <c r="A200" s="302"/>
      <c r="B200" s="303"/>
      <c r="C200" s="304"/>
      <c r="D200" s="304"/>
      <c r="E200" s="303"/>
      <c r="F200" s="303"/>
      <c r="G200" s="303"/>
      <c r="H200" s="303"/>
      <c r="I200" s="303"/>
      <c r="J200" s="303"/>
      <c r="K200" s="303"/>
      <c r="L200" s="305"/>
    </row>
    <row r="201" spans="1:12" ht="6.2" customHeight="1"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BjP0cgMFpb6JjdR4i4/q6bGtjlU6VTUxaKy1Qq30pvRk+Iq9tnyIU0rdHamSfJ4xeJAp2i5XJCYFD9LOaVqUSA==" saltValue="Ki2OyvHG0AtKFrr8Jmg+Ow=="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35" priority="6" operator="equal">
      <formula>0</formula>
    </cfRule>
  </conditionalFormatting>
  <conditionalFormatting sqref="A214:E219">
    <cfRule type="cellIs" dxfId="34" priority="5" operator="equal">
      <formula>0</formula>
    </cfRule>
  </conditionalFormatting>
  <conditionalFormatting sqref="A31:L38">
    <cfRule type="cellIs" dxfId="33" priority="4" operator="equal">
      <formula>0</formula>
    </cfRule>
  </conditionalFormatting>
  <conditionalFormatting sqref="I169:L172">
    <cfRule type="cellIs" dxfId="32" priority="3" operator="equal">
      <formula>0</formula>
    </cfRule>
  </conditionalFormatting>
  <conditionalFormatting sqref="I178:L187">
    <cfRule type="cellIs" dxfId="31" priority="2" operator="equal">
      <formula>0</formula>
    </cfRule>
  </conditionalFormatting>
  <conditionalFormatting sqref="I193:L196">
    <cfRule type="cellIs" dxfId="30"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K101:K108 I131:L131 L140:L141 I169:L172 L197 L188 L173 L199 I178:L187 I193:L196 I123:L125"/>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L219"/>
  <sheetViews>
    <sheetView showGridLines="0" view="pageBreakPreview" zoomScale="93" zoomScaleNormal="100" zoomScaleSheetLayoutView="93" workbookViewId="0">
      <selection activeCell="P161" sqref="P161"/>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7109375"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Infos!$B$18</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récapitulative'!G$6</f>
        <v/>
      </c>
      <c r="J9" s="174" t="s">
        <v>177</v>
      </c>
      <c r="K9" s="163"/>
      <c r="L9" s="175"/>
    </row>
    <row r="10" spans="1:12" ht="18" x14ac:dyDescent="0.25">
      <c r="A10" s="168"/>
      <c r="B10" s="169"/>
      <c r="C10" s="170"/>
      <c r="D10" s="170"/>
      <c r="E10" s="171" t="s">
        <v>153</v>
      </c>
      <c r="F10" s="172"/>
      <c r="G10" s="173"/>
      <c r="H10" s="173"/>
      <c r="I10" s="314" t="str">
        <f>'Grille récapitulative'!G$7</f>
        <v/>
      </c>
      <c r="J10" s="174" t="s">
        <v>178</v>
      </c>
      <c r="K10" s="163"/>
      <c r="L10" s="175"/>
    </row>
    <row r="11" spans="1:12" ht="18" x14ac:dyDescent="0.25">
      <c r="A11" s="168"/>
      <c r="B11" s="169"/>
      <c r="C11" s="170"/>
      <c r="D11" s="170"/>
      <c r="E11" s="171" t="s">
        <v>154</v>
      </c>
      <c r="F11" s="176"/>
      <c r="G11" s="173"/>
      <c r="H11" s="173"/>
      <c r="I11" s="314" t="str">
        <f>'Grille récapitulative'!G$8</f>
        <v/>
      </c>
      <c r="J11" s="174" t="s">
        <v>179</v>
      </c>
      <c r="K11" s="163"/>
      <c r="L11" s="175"/>
    </row>
    <row r="12" spans="1:12" ht="18" x14ac:dyDescent="0.25">
      <c r="A12" s="168"/>
      <c r="B12" s="169"/>
      <c r="C12" s="170"/>
      <c r="D12" s="170"/>
      <c r="E12" s="171" t="s">
        <v>155</v>
      </c>
      <c r="F12" s="172"/>
      <c r="G12" s="173"/>
      <c r="H12" s="173"/>
      <c r="I12" s="314" t="str">
        <f>'Grille récapitulative'!G$9</f>
        <v/>
      </c>
      <c r="J12" s="174" t="s">
        <v>179</v>
      </c>
      <c r="K12" s="163"/>
      <c r="L12" s="175"/>
    </row>
    <row r="13" spans="1:12" ht="18" x14ac:dyDescent="0.25">
      <c r="A13" s="168"/>
      <c r="B13" s="169"/>
      <c r="C13" s="170"/>
      <c r="D13" s="170"/>
      <c r="E13" s="171" t="s">
        <v>180</v>
      </c>
      <c r="F13" s="172"/>
      <c r="G13" s="173"/>
      <c r="H13" s="173"/>
      <c r="I13" s="314" t="str">
        <f>'Grille récapitulative'!G$10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récapitulative'!G$11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récapitulative'!G$15</f>
        <v>0</v>
      </c>
      <c r="J19" s="174" t="s">
        <v>177</v>
      </c>
      <c r="K19" s="163"/>
      <c r="L19" s="175"/>
    </row>
    <row r="20" spans="1:12" ht="18" x14ac:dyDescent="0.25">
      <c r="A20" s="168"/>
      <c r="B20" s="169"/>
      <c r="C20" s="187"/>
      <c r="D20" s="187"/>
      <c r="E20" s="171" t="s">
        <v>160</v>
      </c>
      <c r="F20" s="176"/>
      <c r="G20" s="173"/>
      <c r="H20" s="173"/>
      <c r="I20" s="315">
        <f>'Grille récapitulative'!G$16</f>
        <v>0</v>
      </c>
      <c r="J20" s="174" t="s">
        <v>184</v>
      </c>
      <c r="K20" s="163"/>
      <c r="L20" s="175"/>
    </row>
    <row r="21" spans="1:12" ht="18" x14ac:dyDescent="0.25">
      <c r="A21" s="168"/>
      <c r="B21" s="169"/>
      <c r="C21" s="187"/>
      <c r="D21" s="187"/>
      <c r="E21" s="171" t="s">
        <v>161</v>
      </c>
      <c r="F21" s="176"/>
      <c r="G21" s="173"/>
      <c r="H21" s="173"/>
      <c r="I21" s="315">
        <f>'Grille récapitulative'!G$17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récapitulative'!G$18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récapitulative'!G$22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récapitulative'!G$25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Infos!$B$18</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'E11-Organisation-Préparation'!T7</f>
        <v>0</v>
      </c>
      <c r="J60" s="958">
        <f>'E11-Organisation-Préparation'!U7</f>
        <v>0</v>
      </c>
      <c r="K60" s="958">
        <f>'E11-Organisation-Préparation'!V7</f>
        <v>0</v>
      </c>
      <c r="L60" s="961" t="str">
        <f>'E11-Organisation-Préparation'!W7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'E11-Organisation-Préparation'!W12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24.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'E11-Organisation-Préparation'!T16</f>
        <v>0</v>
      </c>
      <c r="J70" s="958">
        <f>'E11-Organisation-Préparation'!U16</f>
        <v>0</v>
      </c>
      <c r="K70" s="958">
        <f>'E11-Organisation-Préparation'!V16</f>
        <v>0</v>
      </c>
      <c r="L70" s="1011" t="str">
        <f>'E11-Organisation-Préparation'!W16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'E11-Organisation-Préparation'!T19</f>
        <v>0</v>
      </c>
      <c r="J73" s="213">
        <f>'E11-Organisation-Préparation'!U19</f>
        <v>0</v>
      </c>
      <c r="K73" s="213">
        <f>'E11-Organisation-Préparation'!V19</f>
        <v>0</v>
      </c>
      <c r="L73" s="1011" t="str">
        <f>'E11-Organisation-Préparation'!W19</f>
        <v/>
      </c>
    </row>
    <row r="74" spans="1:12" s="153" customFormat="1" ht="14.1" customHeight="1" x14ac:dyDescent="0.2">
      <c r="A74" s="940"/>
      <c r="B74" s="940"/>
      <c r="C74" s="214" t="s">
        <v>6</v>
      </c>
      <c r="D74" s="1021" t="s">
        <v>49</v>
      </c>
      <c r="E74" s="1023" t="s">
        <v>212</v>
      </c>
      <c r="F74" s="1024"/>
      <c r="G74" s="1024"/>
      <c r="H74" s="1024"/>
      <c r="I74" s="215">
        <f>'E11-Organisation-Préparation'!T20</f>
        <v>0</v>
      </c>
      <c r="J74" s="216">
        <f>'E11-Organisation-Préparation'!U20</f>
        <v>0</v>
      </c>
      <c r="K74" s="216">
        <f>'E11-Organisation-Préparation'!V20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'E11-Organisation-Préparation'!T21</f>
        <v>0</v>
      </c>
      <c r="J75" s="219">
        <f>'E11-Organisation-Préparation'!U21</f>
        <v>0</v>
      </c>
      <c r="K75" s="219">
        <f>'E11-Organisation-Préparation'!V21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'E11-Organisation-Préparation'!T22</f>
        <v>0</v>
      </c>
      <c r="J76" s="222">
        <f>'E11-Organisation-Préparation'!U22</f>
        <v>0</v>
      </c>
      <c r="K76" s="222">
        <f>'E11-Organisation-Préparation'!V22</f>
        <v>0</v>
      </c>
      <c r="L76" s="1020" t="str">
        <f>'E11-Organisation-Préparation'!W22</f>
        <v/>
      </c>
    </row>
    <row r="77" spans="1:12" s="153" customFormat="1" ht="36" x14ac:dyDescent="0.2">
      <c r="A77" s="940"/>
      <c r="B77" s="940"/>
      <c r="C77" s="223" t="s">
        <v>6</v>
      </c>
      <c r="D77" s="224" t="s">
        <v>50</v>
      </c>
      <c r="E77" s="1007"/>
      <c r="F77" s="1008"/>
      <c r="G77" s="1008"/>
      <c r="H77" s="1008"/>
      <c r="I77" s="225">
        <f>'E11-Organisation-Préparation'!T23</f>
        <v>0</v>
      </c>
      <c r="J77" s="226">
        <f>'E11-Organisation-Préparation'!U23</f>
        <v>0</v>
      </c>
      <c r="K77" s="226">
        <f>'E11-Organisation-Préparation'!V23</f>
        <v>0</v>
      </c>
      <c r="L77" s="1012"/>
    </row>
    <row r="78" spans="1:12" s="153" customFormat="1" ht="24.4" customHeight="1" thickBot="1" x14ac:dyDescent="0.25">
      <c r="A78" s="1004"/>
      <c r="B78" s="1004"/>
      <c r="C78" s="227" t="s">
        <v>5</v>
      </c>
      <c r="D78" s="228" t="s">
        <v>50</v>
      </c>
      <c r="E78" s="1009"/>
      <c r="F78" s="1010"/>
      <c r="G78" s="1010"/>
      <c r="H78" s="1010"/>
      <c r="I78" s="229">
        <f>'E11-Organisation-Préparation'!T24</f>
        <v>0</v>
      </c>
      <c r="J78" s="230">
        <f>'E11-Organisation-Préparation'!U24</f>
        <v>0</v>
      </c>
      <c r="K78" s="230">
        <f>'E11-Organisation-Préparation'!V24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'E11-Organisation-Préparation'!T25</f>
        <v>0</v>
      </c>
      <c r="J79" s="235">
        <f>'E11-Organisation-Préparation'!U25</f>
        <v>0</v>
      </c>
      <c r="K79" s="235">
        <f>'E11-Organisation-Préparation'!V25</f>
        <v>0</v>
      </c>
      <c r="L79" s="326" t="str">
        <f>'E11-Organisation-Préparation'!W25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'E11-Organisation-Préparation'!T26</f>
        <v>0</v>
      </c>
      <c r="J80" s="213">
        <f>'E11-Organisation-Préparation'!U26</f>
        <v>0</v>
      </c>
      <c r="K80" s="213">
        <f>'E11-Organisation-Préparation'!V26</f>
        <v>0</v>
      </c>
      <c r="L80" s="1011" t="str">
        <f>'E11-Organisation-Préparation'!W26</f>
        <v/>
      </c>
    </row>
    <row r="81" spans="1:12" s="153" customFormat="1" ht="19.5" customHeight="1" x14ac:dyDescent="0.2">
      <c r="A81" s="940"/>
      <c r="B81" s="940"/>
      <c r="C81" s="214" t="s">
        <v>6</v>
      </c>
      <c r="D81" s="224" t="s">
        <v>53</v>
      </c>
      <c r="E81" s="1007"/>
      <c r="F81" s="1008"/>
      <c r="G81" s="1008"/>
      <c r="H81" s="1008"/>
      <c r="I81" s="215">
        <f>'E11-Organisation-Préparation'!T27</f>
        <v>0</v>
      </c>
      <c r="J81" s="216">
        <f>'E11-Organisation-Préparation'!U27</f>
        <v>0</v>
      </c>
      <c r="K81" s="216">
        <f>'E11-Organisation-Préparation'!V27</f>
        <v>0</v>
      </c>
      <c r="L81" s="1012"/>
    </row>
    <row r="82" spans="1:12" s="153" customFormat="1" ht="17.25" customHeight="1" thickBot="1" x14ac:dyDescent="0.25">
      <c r="A82" s="1004"/>
      <c r="B82" s="1004"/>
      <c r="C82" s="217" t="s">
        <v>5</v>
      </c>
      <c r="D82" s="228" t="s">
        <v>54</v>
      </c>
      <c r="E82" s="1009"/>
      <c r="F82" s="1010"/>
      <c r="G82" s="1010"/>
      <c r="H82" s="1010"/>
      <c r="I82" s="218">
        <f>'E11-Organisation-Préparation'!T28</f>
        <v>0</v>
      </c>
      <c r="J82" s="219">
        <f>'E11-Organisation-Préparation'!U28</f>
        <v>0</v>
      </c>
      <c r="K82" s="219">
        <f>'E11-Organisation-Préparation'!V28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'E11-Organisation-Préparation'!T29</f>
        <v>0</v>
      </c>
      <c r="J83" s="235">
        <f>'E11-Organisation-Préparation'!U29</f>
        <v>0</v>
      </c>
      <c r="K83" s="235">
        <f>'E11-Organisation-Préparation'!V29</f>
        <v>0</v>
      </c>
      <c r="L83" s="326" t="str">
        <f>'E11-Organisation-Préparation'!W29</f>
        <v/>
      </c>
    </row>
    <row r="84" spans="1:12" s="153" customFormat="1" ht="12" x14ac:dyDescent="0.2">
      <c r="A84" s="984" t="s">
        <v>71</v>
      </c>
      <c r="B84" s="984">
        <v>0.5</v>
      </c>
      <c r="C84" s="210" t="s">
        <v>6</v>
      </c>
      <c r="D84" s="237" t="s">
        <v>54</v>
      </c>
      <c r="E84" s="1005" t="s">
        <v>72</v>
      </c>
      <c r="F84" s="1006"/>
      <c r="G84" s="1006"/>
      <c r="H84" s="1006"/>
      <c r="I84" s="212">
        <f>'E11-Organisation-Préparation'!T30</f>
        <v>0</v>
      </c>
      <c r="J84" s="213">
        <f>'E11-Organisation-Préparation'!U30</f>
        <v>0</v>
      </c>
      <c r="K84" s="213">
        <f>'E11-Organisation-Préparation'!V30</f>
        <v>0</v>
      </c>
      <c r="L84" s="1011" t="str">
        <f>'E11-Organisation-Préparation'!W30</f>
        <v/>
      </c>
    </row>
    <row r="85" spans="1:12" s="153" customFormat="1" ht="13.15" customHeight="1" thickBot="1" x14ac:dyDescent="0.25">
      <c r="A85" s="1004"/>
      <c r="B85" s="1004"/>
      <c r="C85" s="217" t="s">
        <v>5</v>
      </c>
      <c r="D85" s="238" t="s">
        <v>54</v>
      </c>
      <c r="E85" s="1009"/>
      <c r="F85" s="1010"/>
      <c r="G85" s="1010"/>
      <c r="H85" s="1010"/>
      <c r="I85" s="218">
        <f>'E11-Organisation-Préparation'!T31</f>
        <v>0</v>
      </c>
      <c r="J85" s="219">
        <f>'E11-Organisation-Préparation'!U31</f>
        <v>0</v>
      </c>
      <c r="K85" s="219">
        <f>'E11-Organisation-Préparation'!V31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'E11-Organisation-Préparation'!T32</f>
        <v>0</v>
      </c>
      <c r="J86" s="213">
        <f>'E11-Organisation-Préparation'!U32</f>
        <v>0</v>
      </c>
      <c r="K86" s="213">
        <f>'E11-Organisation-Préparation'!V32</f>
        <v>0</v>
      </c>
      <c r="L86" s="1011" t="str">
        <f>'E11-Organisation-Préparation'!W32</f>
        <v/>
      </c>
    </row>
    <row r="87" spans="1:12" s="153" customFormat="1" ht="23.85" customHeight="1" thickBot="1" x14ac:dyDescent="0.25">
      <c r="A87" s="1004"/>
      <c r="B87" s="1004"/>
      <c r="C87" s="217" t="s">
        <v>5</v>
      </c>
      <c r="D87" s="240" t="s">
        <v>53</v>
      </c>
      <c r="E87" s="1016"/>
      <c r="F87" s="1017"/>
      <c r="G87" s="1017"/>
      <c r="H87" s="1017"/>
      <c r="I87" s="218">
        <f>'E11-Organisation-Préparation'!T33</f>
        <v>0</v>
      </c>
      <c r="J87" s="219">
        <f>'E11-Organisation-Préparation'!U33</f>
        <v>0</v>
      </c>
      <c r="K87" s="219">
        <f>'E11-Organisation-Préparation'!V33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'E11-Organisation-Préparation'!T34</f>
        <v>0</v>
      </c>
      <c r="J88" s="213">
        <f>'E11-Organisation-Préparation'!U34</f>
        <v>0</v>
      </c>
      <c r="K88" s="213">
        <f>'E11-Organisation-Préparation'!V34</f>
        <v>0</v>
      </c>
      <c r="L88" s="1011" t="str">
        <f>'E11-Organisation-Préparation'!W34</f>
        <v/>
      </c>
    </row>
    <row r="89" spans="1:12" s="153" customFormat="1" ht="14.65" customHeight="1" x14ac:dyDescent="0.2">
      <c r="A89" s="940"/>
      <c r="B89" s="940"/>
      <c r="C89" s="214" t="s">
        <v>6</v>
      </c>
      <c r="D89" s="241" t="s">
        <v>53</v>
      </c>
      <c r="E89" s="1007"/>
      <c r="F89" s="1008"/>
      <c r="G89" s="1008"/>
      <c r="H89" s="1008"/>
      <c r="I89" s="215">
        <f>'E11-Organisation-Préparation'!T35</f>
        <v>0</v>
      </c>
      <c r="J89" s="216">
        <f>'E11-Organisation-Préparation'!U35</f>
        <v>0</v>
      </c>
      <c r="K89" s="216">
        <f>'E11-Organisation-Préparation'!V35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'E11-Organisation-Préparation'!T36</f>
        <v>0</v>
      </c>
      <c r="J90" s="219">
        <f>'E11-Organisation-Préparation'!U36</f>
        <v>0</v>
      </c>
      <c r="K90" s="219">
        <f>'E11-Organisation-Préparation'!V36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'E11-Pesées'!M15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'E11-Organisation-Préparation'!W40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329"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'E11-Pesées'!M6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'E11-Pesées'!M7</f>
        <v>0</v>
      </c>
      <c r="L102" s="251"/>
    </row>
    <row r="103" spans="1:12" ht="18" thickBot="1" x14ac:dyDescent="0.35">
      <c r="A103" s="113"/>
      <c r="B103" s="113"/>
      <c r="C103" s="246"/>
      <c r="D103" s="261" t="s">
        <v>95</v>
      </c>
      <c r="E103" s="262">
        <v>1</v>
      </c>
      <c r="F103" s="262">
        <v>3</v>
      </c>
      <c r="G103" s="262">
        <v>5</v>
      </c>
      <c r="H103" s="109"/>
      <c r="I103" s="835" t="s">
        <v>6</v>
      </c>
      <c r="J103" s="255" t="s">
        <v>107</v>
      </c>
      <c r="K103" s="256">
        <f>'E11-Pesées'!M8</f>
        <v>0</v>
      </c>
      <c r="L103" s="113"/>
    </row>
    <row r="104" spans="1:12" ht="18" thickBot="1" x14ac:dyDescent="0.35">
      <c r="A104" s="113"/>
      <c r="B104" s="113"/>
      <c r="C104" s="246"/>
      <c r="D104" s="263"/>
      <c r="E104" s="264"/>
      <c r="F104" s="264"/>
      <c r="G104" s="264"/>
      <c r="H104" s="109"/>
      <c r="I104" s="836"/>
      <c r="J104" s="259" t="s">
        <v>108</v>
      </c>
      <c r="K104" s="260">
        <f>'E11-Pesées'!M9</f>
        <v>0</v>
      </c>
      <c r="L104" s="265"/>
    </row>
    <row r="105" spans="1:12" ht="18" thickBot="1" x14ac:dyDescent="0.35">
      <c r="A105" s="113"/>
      <c r="B105" s="113"/>
      <c r="C105" s="246"/>
      <c r="D105" s="964" t="s">
        <v>217</v>
      </c>
      <c r="E105" s="965"/>
      <c r="F105" s="965"/>
      <c r="G105" s="966"/>
      <c r="H105" s="109"/>
      <c r="I105" s="835" t="s">
        <v>5</v>
      </c>
      <c r="J105" s="255" t="s">
        <v>107</v>
      </c>
      <c r="K105" s="256">
        <f>'E11-Pesées'!M10</f>
        <v>0</v>
      </c>
      <c r="L105" s="266"/>
    </row>
    <row r="106" spans="1:12" ht="18" thickBot="1" x14ac:dyDescent="0.35">
      <c r="A106" s="113"/>
      <c r="B106" s="113"/>
      <c r="C106" s="246"/>
      <c r="D106" s="267"/>
      <c r="E106" s="253" t="s">
        <v>2</v>
      </c>
      <c r="F106" s="268" t="s">
        <v>3</v>
      </c>
      <c r="G106" s="269" t="s">
        <v>4</v>
      </c>
      <c r="H106" s="109"/>
      <c r="I106" s="836"/>
      <c r="J106" s="259" t="s">
        <v>108</v>
      </c>
      <c r="K106" s="260">
        <f>'E11-Pesées'!M11</f>
        <v>0</v>
      </c>
      <c r="L106" s="266"/>
    </row>
    <row r="107" spans="1:12" ht="17.25" x14ac:dyDescent="0.3">
      <c r="A107" s="113"/>
      <c r="B107" s="113"/>
      <c r="C107" s="246"/>
      <c r="D107" s="270" t="s">
        <v>90</v>
      </c>
      <c r="E107" s="258" t="s">
        <v>97</v>
      </c>
      <c r="F107" s="258" t="s">
        <v>98</v>
      </c>
      <c r="G107" s="271" t="s">
        <v>99</v>
      </c>
      <c r="H107" s="109"/>
      <c r="I107" s="967" t="s">
        <v>109</v>
      </c>
      <c r="J107" s="968"/>
      <c r="K107" s="829" t="str">
        <f>'E11-Pesées'!M12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'E11-Pesées'!M15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Infos!$B$18</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24.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'E11-Présentation-Hygiène-Entret'!T6</f>
        <v>0</v>
      </c>
      <c r="J123" s="958">
        <f>'E11-Présentation-Hygiène-Entret'!U6</f>
        <v>0</v>
      </c>
      <c r="K123" s="958">
        <f>'E11-Présentation-Hygiène-Entret'!V6</f>
        <v>0</v>
      </c>
      <c r="L123" s="961" t="str">
        <f>'E11-Présentation-Hygiène-Entret'!W6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'E11-Présentation-Hygiène-Entret'!W9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24.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'E11-Présentation-Hygiène-Entret'!T12</f>
        <v>0</v>
      </c>
      <c r="J131" s="235">
        <f>'E11-Présentation-Hygiène-Entret'!U12</f>
        <v>0</v>
      </c>
      <c r="K131" s="235">
        <f>'E11-Présentation-Hygiène-Entret'!V12</f>
        <v>0</v>
      </c>
      <c r="L131" s="326" t="str">
        <f>'E11-Présentation-Hygiène-Entret'!W12</f>
        <v/>
      </c>
    </row>
    <row r="132" spans="1:12" ht="16.5" thickBot="1" x14ac:dyDescent="0.25">
      <c r="A132" s="910" t="s">
        <v>123</v>
      </c>
      <c r="B132" s="911"/>
      <c r="C132" s="911"/>
      <c r="D132" s="911"/>
      <c r="E132" s="911"/>
      <c r="F132" s="911"/>
      <c r="G132" s="911"/>
      <c r="H132" s="911"/>
      <c r="I132" s="911"/>
      <c r="J132" s="911"/>
      <c r="K132" s="911"/>
      <c r="L132" s="318" t="str">
        <f>'E11-Présentation-Hygiène-Entret'!W13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24.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'E11-Présentation-Hygiène-Entret'!T16</f>
        <v>0</v>
      </c>
      <c r="J137" s="235">
        <f>'E11-Présentation-Hygiène-Entret'!U16</f>
        <v>0</v>
      </c>
      <c r="K137" s="235">
        <f>'E11-Présentation-Hygiène-Entret'!V16</f>
        <v>0</v>
      </c>
      <c r="L137" s="326" t="str">
        <f>'E11-Présentation-Hygiène-Entret'!W16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'E11-Présentation-Hygiène-Entret'!W17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récapitulative'!G11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Infos!$B$18</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'E12-Comportement-Vente'!Y7</f>
        <v>0</v>
      </c>
      <c r="J169" s="213">
        <f>'E12-Comportement-Vente'!Z7</f>
        <v>0</v>
      </c>
      <c r="K169" s="213">
        <f>'E12-Comportement-Vente'!AA7</f>
        <v>0</v>
      </c>
      <c r="L169" s="320">
        <f>'E12-Comportement-Vente'!AB7</f>
        <v>0</v>
      </c>
    </row>
    <row r="170" spans="1:12" s="153" customFormat="1" ht="12" x14ac:dyDescent="0.2">
      <c r="A170" s="876"/>
      <c r="B170" s="877"/>
      <c r="C170" s="877"/>
      <c r="D170" s="877"/>
      <c r="E170" s="888" t="s">
        <v>128</v>
      </c>
      <c r="F170" s="889"/>
      <c r="G170" s="889"/>
      <c r="H170" s="889"/>
      <c r="I170" s="215">
        <f>'E12-Comportement-Vente'!Y8</f>
        <v>0</v>
      </c>
      <c r="J170" s="216">
        <f>'E12-Comportement-Vente'!Z8</f>
        <v>0</v>
      </c>
      <c r="K170" s="216">
        <f>'E12-Comportement-Vente'!AA8</f>
        <v>0</v>
      </c>
      <c r="L170" s="321">
        <f>'E12-Comportement-Vente'!AB8</f>
        <v>0</v>
      </c>
    </row>
    <row r="171" spans="1:12" s="153" customFormat="1" ht="12" x14ac:dyDescent="0.2">
      <c r="A171" s="876"/>
      <c r="B171" s="877"/>
      <c r="C171" s="877"/>
      <c r="D171" s="877"/>
      <c r="E171" s="888" t="s">
        <v>129</v>
      </c>
      <c r="F171" s="889"/>
      <c r="G171" s="889"/>
      <c r="H171" s="889"/>
      <c r="I171" s="215">
        <f>'E12-Comportement-Vente'!Y9</f>
        <v>0</v>
      </c>
      <c r="J171" s="216">
        <f>'E12-Comportement-Vente'!Z9</f>
        <v>0</v>
      </c>
      <c r="K171" s="216">
        <f>'E12-Comportement-Vente'!AA9</f>
        <v>0</v>
      </c>
      <c r="L171" s="321">
        <f>'E12-Comportement-Vente'!AB9</f>
        <v>0</v>
      </c>
    </row>
    <row r="172" spans="1:12" s="153" customFormat="1" thickBot="1" x14ac:dyDescent="0.25">
      <c r="A172" s="878"/>
      <c r="B172" s="879"/>
      <c r="C172" s="879"/>
      <c r="D172" s="879"/>
      <c r="E172" s="908" t="s">
        <v>130</v>
      </c>
      <c r="F172" s="909"/>
      <c r="G172" s="909"/>
      <c r="H172" s="909"/>
      <c r="I172" s="218">
        <f>'E12-Comportement-Vente'!Y10</f>
        <v>0</v>
      </c>
      <c r="J172" s="219">
        <f>'E12-Comportement-Vente'!Z10</f>
        <v>0</v>
      </c>
      <c r="K172" s="219">
        <f>'E12-Comportement-Vente'!AA10</f>
        <v>0</v>
      </c>
      <c r="L172" s="322">
        <f>'E12-Comportement-Vente'!AB10</f>
        <v>0</v>
      </c>
    </row>
    <row r="173" spans="1:12" ht="16.5" thickBot="1" x14ac:dyDescent="0.3">
      <c r="A173" s="853" t="s">
        <v>151</v>
      </c>
      <c r="B173" s="854"/>
      <c r="C173" s="854"/>
      <c r="D173" s="854"/>
      <c r="E173" s="854"/>
      <c r="F173" s="854"/>
      <c r="G173" s="854"/>
      <c r="H173" s="854"/>
      <c r="I173" s="855"/>
      <c r="J173" s="855"/>
      <c r="K173" s="855"/>
      <c r="L173" s="324">
        <f>'E12-Comportement-Vente'!AB11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'E12-Comportement-Vente'!Y14</f>
        <v>0</v>
      </c>
      <c r="J178" s="213">
        <f>'E12-Comportement-Vente'!Z14</f>
        <v>0</v>
      </c>
      <c r="K178" s="213">
        <f>'E12-Comportement-Vente'!AA14</f>
        <v>0</v>
      </c>
      <c r="L178" s="320">
        <f>'E12-Comportement-Vente'!AB14</f>
        <v>0</v>
      </c>
    </row>
    <row r="179" spans="1:12" s="153" customFormat="1" ht="12" x14ac:dyDescent="0.2">
      <c r="A179" s="897"/>
      <c r="B179" s="898"/>
      <c r="C179" s="898"/>
      <c r="D179" s="898"/>
      <c r="E179" s="888" t="s">
        <v>134</v>
      </c>
      <c r="F179" s="889"/>
      <c r="G179" s="889"/>
      <c r="H179" s="889"/>
      <c r="I179" s="215">
        <f>'E12-Comportement-Vente'!Y15</f>
        <v>0</v>
      </c>
      <c r="J179" s="216">
        <f>'E12-Comportement-Vente'!Z15</f>
        <v>0</v>
      </c>
      <c r="K179" s="216">
        <f>'E12-Comportement-Vente'!AA15</f>
        <v>0</v>
      </c>
      <c r="L179" s="321">
        <f>'E12-Comportement-Vente'!AB15</f>
        <v>0</v>
      </c>
    </row>
    <row r="180" spans="1:12" s="153" customFormat="1" ht="12" x14ac:dyDescent="0.2">
      <c r="A180" s="897"/>
      <c r="B180" s="898"/>
      <c r="C180" s="898"/>
      <c r="D180" s="898"/>
      <c r="E180" s="888" t="s">
        <v>135</v>
      </c>
      <c r="F180" s="889"/>
      <c r="G180" s="889"/>
      <c r="H180" s="889"/>
      <c r="I180" s="215">
        <f>'E12-Comportement-Vente'!Y16</f>
        <v>0</v>
      </c>
      <c r="J180" s="216">
        <f>'E12-Comportement-Vente'!Z16</f>
        <v>0</v>
      </c>
      <c r="K180" s="216">
        <f>'E12-Comportement-Vente'!AA16</f>
        <v>0</v>
      </c>
      <c r="L180" s="321">
        <f>'E12-Comportement-Vente'!AB16</f>
        <v>0</v>
      </c>
    </row>
    <row r="181" spans="1:12" s="153" customFormat="1" ht="12" x14ac:dyDescent="0.2">
      <c r="A181" s="897"/>
      <c r="B181" s="898"/>
      <c r="C181" s="898"/>
      <c r="D181" s="898"/>
      <c r="E181" s="903" t="s">
        <v>136</v>
      </c>
      <c r="F181" s="904"/>
      <c r="G181" s="904"/>
      <c r="H181" s="904"/>
      <c r="I181" s="215">
        <f>'E12-Comportement-Vente'!Y17</f>
        <v>0</v>
      </c>
      <c r="J181" s="216">
        <f>'E12-Comportement-Vente'!Z17</f>
        <v>0</v>
      </c>
      <c r="K181" s="216">
        <f>'E12-Comportement-Vente'!AA17</f>
        <v>0</v>
      </c>
      <c r="L181" s="321">
        <f>'E12-Comportement-Vente'!AB17</f>
        <v>0</v>
      </c>
    </row>
    <row r="182" spans="1:12" s="153" customFormat="1" ht="12" x14ac:dyDescent="0.2">
      <c r="A182" s="897"/>
      <c r="B182" s="898"/>
      <c r="C182" s="898"/>
      <c r="D182" s="898"/>
      <c r="E182" s="888" t="s">
        <v>137</v>
      </c>
      <c r="F182" s="889"/>
      <c r="G182" s="889"/>
      <c r="H182" s="889"/>
      <c r="I182" s="215">
        <f>'E12-Comportement-Vente'!Y18</f>
        <v>0</v>
      </c>
      <c r="J182" s="216">
        <f>'E12-Comportement-Vente'!Z18</f>
        <v>0</v>
      </c>
      <c r="K182" s="216">
        <f>'E12-Comportement-Vente'!AA18</f>
        <v>0</v>
      </c>
      <c r="L182" s="321">
        <f>'E12-Comportement-Vente'!AB18</f>
        <v>0</v>
      </c>
    </row>
    <row r="183" spans="1:12" s="153" customFormat="1" ht="12" x14ac:dyDescent="0.2">
      <c r="A183" s="897"/>
      <c r="B183" s="898"/>
      <c r="C183" s="898"/>
      <c r="D183" s="898"/>
      <c r="E183" s="888" t="s">
        <v>138</v>
      </c>
      <c r="F183" s="889"/>
      <c r="G183" s="889"/>
      <c r="H183" s="889"/>
      <c r="I183" s="215">
        <f>'E12-Comportement-Vente'!Y19</f>
        <v>0</v>
      </c>
      <c r="J183" s="216">
        <f>'E12-Comportement-Vente'!Z19</f>
        <v>0</v>
      </c>
      <c r="K183" s="216">
        <f>'E12-Comportement-Vente'!AA19</f>
        <v>0</v>
      </c>
      <c r="L183" s="321">
        <f>'E12-Comportement-Vente'!AB19</f>
        <v>0</v>
      </c>
    </row>
    <row r="184" spans="1:12" s="153" customFormat="1" ht="12" x14ac:dyDescent="0.2">
      <c r="A184" s="897"/>
      <c r="B184" s="898"/>
      <c r="C184" s="898"/>
      <c r="D184" s="898"/>
      <c r="E184" s="888" t="s">
        <v>139</v>
      </c>
      <c r="F184" s="889"/>
      <c r="G184" s="889"/>
      <c r="H184" s="889"/>
      <c r="I184" s="215">
        <f>'E12-Comportement-Vente'!Y20</f>
        <v>0</v>
      </c>
      <c r="J184" s="216">
        <f>'E12-Comportement-Vente'!Z20</f>
        <v>0</v>
      </c>
      <c r="K184" s="216">
        <f>'E12-Comportement-Vente'!AA20</f>
        <v>0</v>
      </c>
      <c r="L184" s="321">
        <f>'E12-Comportement-Vente'!AB20</f>
        <v>0</v>
      </c>
    </row>
    <row r="185" spans="1:12" s="153" customFormat="1" ht="12" x14ac:dyDescent="0.2">
      <c r="A185" s="897"/>
      <c r="B185" s="898"/>
      <c r="C185" s="898"/>
      <c r="D185" s="898"/>
      <c r="E185" s="888" t="s">
        <v>140</v>
      </c>
      <c r="F185" s="889"/>
      <c r="G185" s="889"/>
      <c r="H185" s="889"/>
      <c r="I185" s="215">
        <f>'E12-Comportement-Vente'!Y21</f>
        <v>0</v>
      </c>
      <c r="J185" s="216">
        <f>'E12-Comportement-Vente'!Z21</f>
        <v>0</v>
      </c>
      <c r="K185" s="216">
        <f>'E12-Comportement-Vente'!AA21</f>
        <v>0</v>
      </c>
      <c r="L185" s="321">
        <f>'E12-Comportement-Vente'!AB21</f>
        <v>0</v>
      </c>
    </row>
    <row r="186" spans="1:12" s="153" customFormat="1" ht="12" x14ac:dyDescent="0.2">
      <c r="A186" s="897"/>
      <c r="B186" s="898"/>
      <c r="C186" s="898"/>
      <c r="D186" s="898"/>
      <c r="E186" s="888" t="s">
        <v>141</v>
      </c>
      <c r="F186" s="889"/>
      <c r="G186" s="889"/>
      <c r="H186" s="889"/>
      <c r="I186" s="215">
        <f>'E12-Comportement-Vente'!Y22</f>
        <v>0</v>
      </c>
      <c r="J186" s="216">
        <f>'E12-Comportement-Vente'!Z22</f>
        <v>0</v>
      </c>
      <c r="K186" s="216">
        <f>'E12-Comportement-Vente'!AA22</f>
        <v>0</v>
      </c>
      <c r="L186" s="321">
        <f>'E12-Comportement-Vente'!AB22</f>
        <v>0</v>
      </c>
    </row>
    <row r="187" spans="1:12" s="153" customFormat="1" thickBot="1" x14ac:dyDescent="0.25">
      <c r="A187" s="899"/>
      <c r="B187" s="900"/>
      <c r="C187" s="900"/>
      <c r="D187" s="900"/>
      <c r="E187" s="890" t="s">
        <v>142</v>
      </c>
      <c r="F187" s="891"/>
      <c r="G187" s="891"/>
      <c r="H187" s="891"/>
      <c r="I187" s="218">
        <f>'E12-Comportement-Vente'!Y23</f>
        <v>0</v>
      </c>
      <c r="J187" s="219">
        <f>'E12-Comportement-Vente'!Z23</f>
        <v>0</v>
      </c>
      <c r="K187" s="219">
        <f>'E12-Comportement-Vente'!AA23</f>
        <v>0</v>
      </c>
      <c r="L187" s="322">
        <f>'E12-Comportement-Vente'!AB23</f>
        <v>0</v>
      </c>
    </row>
    <row r="188" spans="1:12" ht="16.5" thickBot="1" x14ac:dyDescent="0.25">
      <c r="A188" s="853" t="s">
        <v>227</v>
      </c>
      <c r="B188" s="854"/>
      <c r="C188" s="854"/>
      <c r="D188" s="854"/>
      <c r="E188" s="854"/>
      <c r="F188" s="854"/>
      <c r="G188" s="854"/>
      <c r="H188" s="854"/>
      <c r="I188" s="855"/>
      <c r="J188" s="855"/>
      <c r="K188" s="855"/>
      <c r="L188" s="325">
        <f>'E12-Comportement-Vente'!AB24</f>
        <v>0</v>
      </c>
    </row>
    <row r="189" spans="1:12" ht="15.75"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'E12-Comportement-Vente'!Y27</f>
        <v>0</v>
      </c>
      <c r="J193" s="213">
        <f>'E12-Comportement-Vente'!Z27</f>
        <v>0</v>
      </c>
      <c r="K193" s="213">
        <f>'E12-Comportement-Vente'!AA27</f>
        <v>0</v>
      </c>
      <c r="L193" s="320">
        <f>'E12-Comportement-Vente'!AB27</f>
        <v>0</v>
      </c>
    </row>
    <row r="194" spans="1:12" s="153" customFormat="1" ht="12" x14ac:dyDescent="0.2">
      <c r="A194" s="876"/>
      <c r="B194" s="877"/>
      <c r="C194" s="877"/>
      <c r="D194" s="877"/>
      <c r="E194" s="884" t="s">
        <v>146</v>
      </c>
      <c r="F194" s="885"/>
      <c r="G194" s="885"/>
      <c r="H194" s="885"/>
      <c r="I194" s="215">
        <f>'E12-Comportement-Vente'!Y28</f>
        <v>0</v>
      </c>
      <c r="J194" s="216">
        <f>'E12-Comportement-Vente'!Z28</f>
        <v>0</v>
      </c>
      <c r="K194" s="216">
        <f>'E12-Comportement-Vente'!AA28</f>
        <v>0</v>
      </c>
      <c r="L194" s="321">
        <f>'E12-Comportement-Vente'!AB28</f>
        <v>0</v>
      </c>
    </row>
    <row r="195" spans="1:12" s="153" customFormat="1" ht="12" x14ac:dyDescent="0.2">
      <c r="A195" s="876"/>
      <c r="B195" s="877"/>
      <c r="C195" s="877"/>
      <c r="D195" s="877"/>
      <c r="E195" s="884" t="s">
        <v>147</v>
      </c>
      <c r="F195" s="885"/>
      <c r="G195" s="885"/>
      <c r="H195" s="885"/>
      <c r="I195" s="215">
        <f>'E12-Comportement-Vente'!Y29</f>
        <v>0</v>
      </c>
      <c r="J195" s="216">
        <f>'E12-Comportement-Vente'!Z29</f>
        <v>0</v>
      </c>
      <c r="K195" s="216">
        <f>'E12-Comportement-Vente'!AA29</f>
        <v>0</v>
      </c>
      <c r="L195" s="321">
        <f>'E12-Comportement-Vente'!AB29</f>
        <v>0</v>
      </c>
    </row>
    <row r="196" spans="1:12" s="153" customFormat="1" thickBot="1" x14ac:dyDescent="0.25">
      <c r="A196" s="878"/>
      <c r="B196" s="879"/>
      <c r="C196" s="879"/>
      <c r="D196" s="879"/>
      <c r="E196" s="886" t="s">
        <v>148</v>
      </c>
      <c r="F196" s="887"/>
      <c r="G196" s="887"/>
      <c r="H196" s="887"/>
      <c r="I196" s="218">
        <f>'E12-Comportement-Vente'!Y30</f>
        <v>0</v>
      </c>
      <c r="J196" s="219">
        <f>'E12-Comportement-Vente'!Z30</f>
        <v>0</v>
      </c>
      <c r="K196" s="219">
        <f>'E12-Comportement-Vente'!AA30</f>
        <v>0</v>
      </c>
      <c r="L196" s="322">
        <f>'E12-Comportement-Vente'!AB30</f>
        <v>0</v>
      </c>
    </row>
    <row r="197" spans="1:12" ht="16.5" thickBot="1" x14ac:dyDescent="0.25">
      <c r="A197" s="853" t="s">
        <v>149</v>
      </c>
      <c r="B197" s="854"/>
      <c r="C197" s="854"/>
      <c r="D197" s="854"/>
      <c r="E197" s="854"/>
      <c r="F197" s="854"/>
      <c r="G197" s="854"/>
      <c r="H197" s="854"/>
      <c r="I197" s="855"/>
      <c r="J197" s="855"/>
      <c r="K197" s="855"/>
      <c r="L197" s="325">
        <f>'E12-Comportement-Vente'!AB31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récapitulative'!G18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7NFTg+7aLKNk17CRFbYivYkvWYiMxz03kas8xHN4ayqU1Qu5ZVVlHISNjt2/l3L2kmrarwMx4ey9lYs4GbKY+g==" saltValue="WRjWCxnZQCohoxIxxdSCug=="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29" priority="6" operator="equal">
      <formula>0</formula>
    </cfRule>
  </conditionalFormatting>
  <conditionalFormatting sqref="A214:E219">
    <cfRule type="cellIs" dxfId="28" priority="5" operator="equal">
      <formula>0</formula>
    </cfRule>
  </conditionalFormatting>
  <conditionalFormatting sqref="A31:L38">
    <cfRule type="cellIs" dxfId="27" priority="4" operator="equal">
      <formula>0</formula>
    </cfRule>
  </conditionalFormatting>
  <conditionalFormatting sqref="I169:L172">
    <cfRule type="cellIs" dxfId="26" priority="3" operator="equal">
      <formula>0</formula>
    </cfRule>
  </conditionalFormatting>
  <conditionalFormatting sqref="I178:L187">
    <cfRule type="cellIs" dxfId="25" priority="2" operator="equal">
      <formula>0</formula>
    </cfRule>
  </conditionalFormatting>
  <conditionalFormatting sqref="I193:L196">
    <cfRule type="cellIs" dxfId="24"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K101:K108 I131:L131 L140:L141 I169:L172 L197 L188 L173 L199 I178:L187 I193:L196 I123:L125"/>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L219"/>
  <sheetViews>
    <sheetView showGridLines="0" view="pageBreakPreview" zoomScale="98" zoomScaleNormal="100" zoomScaleSheetLayoutView="98" workbookViewId="0">
      <selection activeCell="K164" sqref="K164:L164"/>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Infos!$B$19</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récapitulative'!H$6</f>
        <v/>
      </c>
      <c r="J9" s="174" t="s">
        <v>177</v>
      </c>
      <c r="K9" s="163"/>
      <c r="L9" s="175"/>
    </row>
    <row r="10" spans="1:12" ht="18" x14ac:dyDescent="0.25">
      <c r="A10" s="168"/>
      <c r="B10" s="169"/>
      <c r="C10" s="170"/>
      <c r="D10" s="170"/>
      <c r="E10" s="171" t="s">
        <v>153</v>
      </c>
      <c r="F10" s="172"/>
      <c r="G10" s="173"/>
      <c r="H10" s="173"/>
      <c r="I10" s="314" t="str">
        <f>'Grille récapitulative'!H$7</f>
        <v/>
      </c>
      <c r="J10" s="174" t="s">
        <v>178</v>
      </c>
      <c r="K10" s="163"/>
      <c r="L10" s="175"/>
    </row>
    <row r="11" spans="1:12" ht="18" x14ac:dyDescent="0.25">
      <c r="A11" s="168"/>
      <c r="B11" s="169"/>
      <c r="C11" s="170"/>
      <c r="D11" s="170"/>
      <c r="E11" s="171" t="s">
        <v>154</v>
      </c>
      <c r="F11" s="176"/>
      <c r="G11" s="173"/>
      <c r="H11" s="173"/>
      <c r="I11" s="314" t="str">
        <f>'Grille récapitulative'!H$8</f>
        <v/>
      </c>
      <c r="J11" s="174" t="s">
        <v>179</v>
      </c>
      <c r="K11" s="163"/>
      <c r="L11" s="175"/>
    </row>
    <row r="12" spans="1:12" ht="18" x14ac:dyDescent="0.25">
      <c r="A12" s="168"/>
      <c r="B12" s="169"/>
      <c r="C12" s="170"/>
      <c r="D12" s="170"/>
      <c r="E12" s="171" t="s">
        <v>155</v>
      </c>
      <c r="F12" s="172"/>
      <c r="G12" s="173"/>
      <c r="H12" s="173"/>
      <c r="I12" s="314" t="str">
        <f>'Grille récapitulative'!H$9</f>
        <v/>
      </c>
      <c r="J12" s="174" t="s">
        <v>179</v>
      </c>
      <c r="K12" s="163"/>
      <c r="L12" s="175"/>
    </row>
    <row r="13" spans="1:12" ht="18" x14ac:dyDescent="0.25">
      <c r="A13" s="168"/>
      <c r="B13" s="169"/>
      <c r="C13" s="170"/>
      <c r="D13" s="170"/>
      <c r="E13" s="171" t="s">
        <v>180</v>
      </c>
      <c r="F13" s="172"/>
      <c r="G13" s="173"/>
      <c r="H13" s="173"/>
      <c r="I13" s="314" t="str">
        <f>'Grille récapitulative'!H$10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récapitulative'!H$11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récapitulative'!H$15</f>
        <v>0</v>
      </c>
      <c r="J19" s="174" t="s">
        <v>177</v>
      </c>
      <c r="K19" s="163"/>
      <c r="L19" s="175"/>
    </row>
    <row r="20" spans="1:12" ht="18" x14ac:dyDescent="0.25">
      <c r="A20" s="168"/>
      <c r="B20" s="169"/>
      <c r="C20" s="187"/>
      <c r="D20" s="187"/>
      <c r="E20" s="171" t="s">
        <v>160</v>
      </c>
      <c r="F20" s="176"/>
      <c r="G20" s="173"/>
      <c r="H20" s="173"/>
      <c r="I20" s="315">
        <f>'Grille récapitulative'!H$16</f>
        <v>0</v>
      </c>
      <c r="J20" s="174" t="s">
        <v>184</v>
      </c>
      <c r="K20" s="163"/>
      <c r="L20" s="175"/>
    </row>
    <row r="21" spans="1:12" ht="18" x14ac:dyDescent="0.25">
      <c r="A21" s="168"/>
      <c r="B21" s="169"/>
      <c r="C21" s="187"/>
      <c r="D21" s="187"/>
      <c r="E21" s="171" t="s">
        <v>161</v>
      </c>
      <c r="F21" s="176"/>
      <c r="G21" s="173"/>
      <c r="H21" s="173"/>
      <c r="I21" s="315">
        <f>'Grille récapitulative'!H$17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récapitulative'!H$18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récapitulative'!H$22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récapitulative'!H$25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Infos!$B$19</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'E11-Organisation-Préparation'!X7</f>
        <v>0</v>
      </c>
      <c r="J60" s="958">
        <f>'E11-Organisation-Préparation'!Y7</f>
        <v>0</v>
      </c>
      <c r="K60" s="958">
        <f>'E11-Organisation-Préparation'!Z7</f>
        <v>0</v>
      </c>
      <c r="L60" s="961" t="str">
        <f>'E11-Organisation-Préparation'!AA7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'E11-Organisation-Préparation'!AA12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'E11-Organisation-Préparation'!X16</f>
        <v>0</v>
      </c>
      <c r="J70" s="958">
        <f>'E11-Organisation-Préparation'!Y16</f>
        <v>0</v>
      </c>
      <c r="K70" s="958">
        <f>'E11-Organisation-Préparation'!Z16</f>
        <v>0</v>
      </c>
      <c r="L70" s="1011" t="str">
        <f>'E11-Organisation-Préparation'!AA16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'E11-Organisation-Préparation'!X19</f>
        <v>0</v>
      </c>
      <c r="J73" s="213">
        <f>'E11-Organisation-Préparation'!Y19</f>
        <v>0</v>
      </c>
      <c r="K73" s="213">
        <f>'E11-Organisation-Préparation'!Z19</f>
        <v>0</v>
      </c>
      <c r="L73" s="1011" t="str">
        <f>'E11-Organisation-Préparation'!AA19</f>
        <v/>
      </c>
    </row>
    <row r="74" spans="1:12" s="153" customFormat="1" ht="14.1" customHeight="1" x14ac:dyDescent="0.2">
      <c r="A74" s="940"/>
      <c r="B74" s="940"/>
      <c r="C74" s="214" t="s">
        <v>6</v>
      </c>
      <c r="D74" s="1021" t="s">
        <v>49</v>
      </c>
      <c r="E74" s="1023" t="s">
        <v>212</v>
      </c>
      <c r="F74" s="1024"/>
      <c r="G74" s="1024"/>
      <c r="H74" s="1024"/>
      <c r="I74" s="215">
        <f>'E11-Organisation-Préparation'!X20</f>
        <v>0</v>
      </c>
      <c r="J74" s="216">
        <f>'E11-Organisation-Préparation'!Y20</f>
        <v>0</v>
      </c>
      <c r="K74" s="216">
        <f>'E11-Organisation-Préparation'!Z20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'E11-Organisation-Préparation'!X21</f>
        <v>0</v>
      </c>
      <c r="J75" s="219">
        <f>'E11-Organisation-Préparation'!Y21</f>
        <v>0</v>
      </c>
      <c r="K75" s="219">
        <f>'E11-Organisation-Préparation'!Z21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'E11-Organisation-Préparation'!X22</f>
        <v>0</v>
      </c>
      <c r="J76" s="222">
        <f>'E11-Organisation-Préparation'!Y22</f>
        <v>0</v>
      </c>
      <c r="K76" s="222">
        <f>'E11-Organisation-Préparation'!Z22</f>
        <v>0</v>
      </c>
      <c r="L76" s="1020" t="str">
        <f>'E11-Organisation-Préparation'!AA22</f>
        <v/>
      </c>
    </row>
    <row r="77" spans="1:12" s="153" customFormat="1" ht="36" x14ac:dyDescent="0.2">
      <c r="A77" s="940"/>
      <c r="B77" s="940"/>
      <c r="C77" s="223" t="s">
        <v>6</v>
      </c>
      <c r="D77" s="224" t="s">
        <v>50</v>
      </c>
      <c r="E77" s="1007"/>
      <c r="F77" s="1008"/>
      <c r="G77" s="1008"/>
      <c r="H77" s="1008"/>
      <c r="I77" s="225">
        <f>'E11-Organisation-Préparation'!X23</f>
        <v>0</v>
      </c>
      <c r="J77" s="226">
        <f>'E11-Organisation-Préparation'!Y23</f>
        <v>0</v>
      </c>
      <c r="K77" s="226">
        <f>'E11-Organisation-Préparation'!Z23</f>
        <v>0</v>
      </c>
      <c r="L77" s="1012"/>
    </row>
    <row r="78" spans="1:12" s="153" customFormat="1" ht="24.4" customHeight="1" thickBot="1" x14ac:dyDescent="0.25">
      <c r="A78" s="1004"/>
      <c r="B78" s="1004"/>
      <c r="C78" s="227" t="s">
        <v>5</v>
      </c>
      <c r="D78" s="228" t="s">
        <v>50</v>
      </c>
      <c r="E78" s="1009"/>
      <c r="F78" s="1010"/>
      <c r="G78" s="1010"/>
      <c r="H78" s="1010"/>
      <c r="I78" s="229">
        <f>'E11-Organisation-Préparation'!X24</f>
        <v>0</v>
      </c>
      <c r="J78" s="230">
        <f>'E11-Organisation-Préparation'!Y24</f>
        <v>0</v>
      </c>
      <c r="K78" s="230">
        <f>'E11-Organisation-Préparation'!Z24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'E11-Organisation-Préparation'!X25</f>
        <v>0</v>
      </c>
      <c r="J79" s="235">
        <f>'E11-Organisation-Préparation'!Y25</f>
        <v>0</v>
      </c>
      <c r="K79" s="235">
        <f>'E11-Organisation-Préparation'!Z25</f>
        <v>0</v>
      </c>
      <c r="L79" s="326" t="str">
        <f>'E11-Organisation-Préparation'!AA25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'E11-Organisation-Préparation'!X26</f>
        <v>0</v>
      </c>
      <c r="J80" s="213">
        <f>'E11-Organisation-Préparation'!Y26</f>
        <v>0</v>
      </c>
      <c r="K80" s="213">
        <f>'E11-Organisation-Préparation'!Z26</f>
        <v>0</v>
      </c>
      <c r="L80" s="1011" t="str">
        <f>'E11-Organisation-Préparation'!AA26</f>
        <v/>
      </c>
    </row>
    <row r="81" spans="1:12" s="153" customFormat="1" ht="19.5" customHeight="1" x14ac:dyDescent="0.2">
      <c r="A81" s="940"/>
      <c r="B81" s="940"/>
      <c r="C81" s="214" t="s">
        <v>6</v>
      </c>
      <c r="D81" s="224" t="s">
        <v>53</v>
      </c>
      <c r="E81" s="1007"/>
      <c r="F81" s="1008"/>
      <c r="G81" s="1008"/>
      <c r="H81" s="1008"/>
      <c r="I81" s="215">
        <f>'E11-Organisation-Préparation'!X27</f>
        <v>0</v>
      </c>
      <c r="J81" s="216">
        <f>'E11-Organisation-Préparation'!Y27</f>
        <v>0</v>
      </c>
      <c r="K81" s="216">
        <f>'E11-Organisation-Préparation'!Z27</f>
        <v>0</v>
      </c>
      <c r="L81" s="1012"/>
    </row>
    <row r="82" spans="1:12" s="153" customFormat="1" ht="17.25" customHeight="1" thickBot="1" x14ac:dyDescent="0.25">
      <c r="A82" s="1004"/>
      <c r="B82" s="1004"/>
      <c r="C82" s="217" t="s">
        <v>5</v>
      </c>
      <c r="D82" s="228" t="s">
        <v>54</v>
      </c>
      <c r="E82" s="1009"/>
      <c r="F82" s="1010"/>
      <c r="G82" s="1010"/>
      <c r="H82" s="1010"/>
      <c r="I82" s="218">
        <f>'E11-Organisation-Préparation'!X28</f>
        <v>0</v>
      </c>
      <c r="J82" s="219">
        <f>'E11-Organisation-Préparation'!Y28</f>
        <v>0</v>
      </c>
      <c r="K82" s="219">
        <f>'E11-Organisation-Préparation'!Z28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'E11-Organisation-Préparation'!X29</f>
        <v>0</v>
      </c>
      <c r="J83" s="235">
        <f>'E11-Organisation-Préparation'!Y29</f>
        <v>0</v>
      </c>
      <c r="K83" s="235">
        <f>'E11-Organisation-Préparation'!Z29</f>
        <v>0</v>
      </c>
      <c r="L83" s="326" t="str">
        <f>'E11-Organisation-Préparation'!AA29</f>
        <v/>
      </c>
    </row>
    <row r="84" spans="1:12" s="153" customFormat="1" ht="12" x14ac:dyDescent="0.2">
      <c r="A84" s="984" t="s">
        <v>71</v>
      </c>
      <c r="B84" s="984">
        <v>0.5</v>
      </c>
      <c r="C84" s="210" t="s">
        <v>6</v>
      </c>
      <c r="D84" s="237" t="s">
        <v>54</v>
      </c>
      <c r="E84" s="1005" t="s">
        <v>72</v>
      </c>
      <c r="F84" s="1006"/>
      <c r="G84" s="1006"/>
      <c r="H84" s="1006"/>
      <c r="I84" s="212">
        <f>'E11-Organisation-Préparation'!X30</f>
        <v>0</v>
      </c>
      <c r="J84" s="213">
        <f>'E11-Organisation-Préparation'!Y30</f>
        <v>0</v>
      </c>
      <c r="K84" s="213">
        <f>'E11-Organisation-Préparation'!Z30</f>
        <v>0</v>
      </c>
      <c r="L84" s="1011" t="str">
        <f>'E11-Organisation-Préparation'!AA30</f>
        <v/>
      </c>
    </row>
    <row r="85" spans="1:12" s="153" customFormat="1" ht="13.15" customHeight="1" thickBot="1" x14ac:dyDescent="0.25">
      <c r="A85" s="1004"/>
      <c r="B85" s="1004"/>
      <c r="C85" s="217" t="s">
        <v>5</v>
      </c>
      <c r="D85" s="238" t="s">
        <v>54</v>
      </c>
      <c r="E85" s="1009"/>
      <c r="F85" s="1010"/>
      <c r="G85" s="1010"/>
      <c r="H85" s="1010"/>
      <c r="I85" s="218">
        <f>'E11-Organisation-Préparation'!X31</f>
        <v>0</v>
      </c>
      <c r="J85" s="219">
        <f>'E11-Organisation-Préparation'!Y31</f>
        <v>0</v>
      </c>
      <c r="K85" s="219">
        <f>'E11-Organisation-Préparation'!Z31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'E11-Organisation-Préparation'!X32</f>
        <v>0</v>
      </c>
      <c r="J86" s="213">
        <f>'E11-Organisation-Préparation'!Y32</f>
        <v>0</v>
      </c>
      <c r="K86" s="213">
        <f>'E11-Organisation-Préparation'!Z32</f>
        <v>0</v>
      </c>
      <c r="L86" s="1011" t="str">
        <f>'E11-Organisation-Préparation'!AA32</f>
        <v/>
      </c>
    </row>
    <row r="87" spans="1:12" s="153" customFormat="1" ht="23.85" customHeight="1" thickBot="1" x14ac:dyDescent="0.25">
      <c r="A87" s="1004"/>
      <c r="B87" s="1004"/>
      <c r="C87" s="217" t="s">
        <v>5</v>
      </c>
      <c r="D87" s="240" t="s">
        <v>53</v>
      </c>
      <c r="E87" s="1016"/>
      <c r="F87" s="1017"/>
      <c r="G87" s="1017"/>
      <c r="H87" s="1017"/>
      <c r="I87" s="218">
        <f>'E11-Organisation-Préparation'!X33</f>
        <v>0</v>
      </c>
      <c r="J87" s="219">
        <f>'E11-Organisation-Préparation'!Y33</f>
        <v>0</v>
      </c>
      <c r="K87" s="219">
        <f>'E11-Organisation-Préparation'!Z33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'E11-Organisation-Préparation'!X34</f>
        <v>0</v>
      </c>
      <c r="J88" s="213">
        <f>'E11-Organisation-Préparation'!Y34</f>
        <v>0</v>
      </c>
      <c r="K88" s="213">
        <f>'E11-Organisation-Préparation'!Z34</f>
        <v>0</v>
      </c>
      <c r="L88" s="1011" t="str">
        <f>'E11-Organisation-Préparation'!AA34</f>
        <v/>
      </c>
    </row>
    <row r="89" spans="1:12" s="153" customFormat="1" ht="14.65" customHeight="1" x14ac:dyDescent="0.2">
      <c r="A89" s="940"/>
      <c r="B89" s="940"/>
      <c r="C89" s="214" t="s">
        <v>6</v>
      </c>
      <c r="D89" s="241" t="s">
        <v>53</v>
      </c>
      <c r="E89" s="1007"/>
      <c r="F89" s="1008"/>
      <c r="G89" s="1008"/>
      <c r="H89" s="1008"/>
      <c r="I89" s="215">
        <f>'E11-Organisation-Préparation'!X35</f>
        <v>0</v>
      </c>
      <c r="J89" s="216">
        <f>'E11-Organisation-Préparation'!Y35</f>
        <v>0</v>
      </c>
      <c r="K89" s="216">
        <f>'E11-Organisation-Préparation'!Z35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'E11-Organisation-Préparation'!X36</f>
        <v>0</v>
      </c>
      <c r="J90" s="219">
        <f>'E11-Organisation-Préparation'!Y36</f>
        <v>0</v>
      </c>
      <c r="K90" s="219">
        <f>'E11-Organisation-Préparation'!Z36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'E11-Pesées'!N15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'E11-Organisation-Préparation'!AA40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'E11-Pesées'!N6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'E11-Pesées'!N7</f>
        <v>0</v>
      </c>
      <c r="L102" s="251"/>
    </row>
    <row r="103" spans="1:12" ht="18" thickBot="1" x14ac:dyDescent="0.35">
      <c r="A103" s="113"/>
      <c r="B103" s="113"/>
      <c r="C103" s="246"/>
      <c r="D103" s="261" t="s">
        <v>95</v>
      </c>
      <c r="E103" s="262">
        <v>1</v>
      </c>
      <c r="F103" s="262">
        <v>3</v>
      </c>
      <c r="G103" s="262">
        <v>5</v>
      </c>
      <c r="H103" s="109"/>
      <c r="I103" s="835" t="s">
        <v>6</v>
      </c>
      <c r="J103" s="255" t="s">
        <v>107</v>
      </c>
      <c r="K103" s="256">
        <f>'E11-Pesées'!N8</f>
        <v>0</v>
      </c>
      <c r="L103" s="113"/>
    </row>
    <row r="104" spans="1:12" ht="18" thickBot="1" x14ac:dyDescent="0.35">
      <c r="A104" s="113"/>
      <c r="B104" s="113"/>
      <c r="C104" s="246"/>
      <c r="D104" s="263"/>
      <c r="E104" s="264"/>
      <c r="F104" s="264"/>
      <c r="G104" s="264"/>
      <c r="H104" s="109"/>
      <c r="I104" s="836"/>
      <c r="J104" s="259" t="s">
        <v>108</v>
      </c>
      <c r="K104" s="260">
        <f>'E11-Pesées'!N9</f>
        <v>0</v>
      </c>
      <c r="L104" s="265"/>
    </row>
    <row r="105" spans="1:12" ht="18" thickBot="1" x14ac:dyDescent="0.35">
      <c r="A105" s="113"/>
      <c r="B105" s="113"/>
      <c r="C105" s="246"/>
      <c r="D105" s="964" t="s">
        <v>217</v>
      </c>
      <c r="E105" s="965"/>
      <c r="F105" s="965"/>
      <c r="G105" s="966"/>
      <c r="H105" s="109"/>
      <c r="I105" s="835" t="s">
        <v>5</v>
      </c>
      <c r="J105" s="255" t="s">
        <v>107</v>
      </c>
      <c r="K105" s="256">
        <f>'E11-Pesées'!N10</f>
        <v>0</v>
      </c>
      <c r="L105" s="266"/>
    </row>
    <row r="106" spans="1:12" ht="18" thickBot="1" x14ac:dyDescent="0.35">
      <c r="A106" s="113"/>
      <c r="B106" s="113"/>
      <c r="C106" s="246"/>
      <c r="D106" s="267"/>
      <c r="E106" s="253" t="s">
        <v>2</v>
      </c>
      <c r="F106" s="268" t="s">
        <v>3</v>
      </c>
      <c r="G106" s="269" t="s">
        <v>4</v>
      </c>
      <c r="H106" s="109"/>
      <c r="I106" s="836"/>
      <c r="J106" s="259" t="s">
        <v>108</v>
      </c>
      <c r="K106" s="260">
        <f>'E11-Pesées'!N11</f>
        <v>0</v>
      </c>
      <c r="L106" s="266"/>
    </row>
    <row r="107" spans="1:12" ht="17.25" x14ac:dyDescent="0.3">
      <c r="A107" s="113"/>
      <c r="B107" s="113"/>
      <c r="C107" s="246"/>
      <c r="D107" s="270" t="s">
        <v>90</v>
      </c>
      <c r="E107" s="258" t="s">
        <v>97</v>
      </c>
      <c r="F107" s="258" t="s">
        <v>98</v>
      </c>
      <c r="G107" s="271" t="s">
        <v>99</v>
      </c>
      <c r="H107" s="109"/>
      <c r="I107" s="967" t="s">
        <v>109</v>
      </c>
      <c r="J107" s="968"/>
      <c r="K107" s="829" t="str">
        <f>'E11-Pesées'!N12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'E11-Pesées'!N15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Infos!$B$19</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'E11-Présentation-Hygiène-Entret'!X6</f>
        <v>0</v>
      </c>
      <c r="J123" s="958">
        <f>'E11-Présentation-Hygiène-Entret'!Y6</f>
        <v>0</v>
      </c>
      <c r="K123" s="958">
        <f>'E11-Présentation-Hygiène-Entret'!Z6</f>
        <v>0</v>
      </c>
      <c r="L123" s="961" t="str">
        <f>'E11-Présentation-Hygiène-Entret'!AA6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'E11-Présentation-Hygiène-Entret'!AA9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'E11-Présentation-Hygiène-Entret'!X12</f>
        <v>0</v>
      </c>
      <c r="J131" s="235">
        <f>'E11-Présentation-Hygiène-Entret'!Y12</f>
        <v>0</v>
      </c>
      <c r="K131" s="235">
        <f>'E11-Présentation-Hygiène-Entret'!Z12</f>
        <v>0</v>
      </c>
      <c r="L131" s="326" t="str">
        <f>'E11-Présentation-Hygiène-Entret'!AA12</f>
        <v/>
      </c>
    </row>
    <row r="132" spans="1:12" ht="16.5" thickBot="1" x14ac:dyDescent="0.25">
      <c r="A132" s="910" t="s">
        <v>123</v>
      </c>
      <c r="B132" s="911"/>
      <c r="C132" s="911"/>
      <c r="D132" s="911"/>
      <c r="E132" s="911"/>
      <c r="F132" s="911"/>
      <c r="G132" s="911"/>
      <c r="H132" s="911"/>
      <c r="I132" s="911"/>
      <c r="J132" s="911"/>
      <c r="K132" s="911"/>
      <c r="L132" s="318" t="str">
        <f>'E11-Présentation-Hygiène-Entret'!AA13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'E11-Présentation-Hygiène-Entret'!X16</f>
        <v>0</v>
      </c>
      <c r="J137" s="235">
        <f>'E11-Présentation-Hygiène-Entret'!Y16</f>
        <v>0</v>
      </c>
      <c r="K137" s="235">
        <f>'E11-Présentation-Hygiène-Entret'!Z16</f>
        <v>0</v>
      </c>
      <c r="L137" s="326" t="str">
        <f>'E11-Présentation-Hygiène-Entret'!AA16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'E11-Présentation-Hygiène-Entret'!AA17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récapitulative'!H11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Infos!$B$19</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'E12-Comportement-Vente'!AD7</f>
        <v>0</v>
      </c>
      <c r="J169" s="213">
        <f>'E12-Comportement-Vente'!AE7</f>
        <v>0</v>
      </c>
      <c r="K169" s="213">
        <f>'E12-Comportement-Vente'!AF7</f>
        <v>0</v>
      </c>
      <c r="L169" s="320">
        <f>'E12-Comportement-Vente'!AG7</f>
        <v>0</v>
      </c>
    </row>
    <row r="170" spans="1:12" s="153" customFormat="1" ht="12" x14ac:dyDescent="0.2">
      <c r="A170" s="876"/>
      <c r="B170" s="877"/>
      <c r="C170" s="877"/>
      <c r="D170" s="877"/>
      <c r="E170" s="888" t="s">
        <v>128</v>
      </c>
      <c r="F170" s="889"/>
      <c r="G170" s="889"/>
      <c r="H170" s="889"/>
      <c r="I170" s="215">
        <f>'E12-Comportement-Vente'!AD8</f>
        <v>0</v>
      </c>
      <c r="J170" s="216">
        <f>'E12-Comportement-Vente'!AE8</f>
        <v>0</v>
      </c>
      <c r="K170" s="216">
        <f>'E12-Comportement-Vente'!AF8</f>
        <v>0</v>
      </c>
      <c r="L170" s="321">
        <f>'E12-Comportement-Vente'!AG8</f>
        <v>0</v>
      </c>
    </row>
    <row r="171" spans="1:12" s="153" customFormat="1" ht="12" x14ac:dyDescent="0.2">
      <c r="A171" s="876"/>
      <c r="B171" s="877"/>
      <c r="C171" s="877"/>
      <c r="D171" s="877"/>
      <c r="E171" s="888" t="s">
        <v>129</v>
      </c>
      <c r="F171" s="889"/>
      <c r="G171" s="889"/>
      <c r="H171" s="889"/>
      <c r="I171" s="215">
        <f>'E12-Comportement-Vente'!AD9</f>
        <v>0</v>
      </c>
      <c r="J171" s="216">
        <f>'E12-Comportement-Vente'!AE9</f>
        <v>0</v>
      </c>
      <c r="K171" s="216">
        <f>'E12-Comportement-Vente'!AF9</f>
        <v>0</v>
      </c>
      <c r="L171" s="321">
        <f>'E12-Comportement-Vente'!AG9</f>
        <v>0</v>
      </c>
    </row>
    <row r="172" spans="1:12" s="153" customFormat="1" thickBot="1" x14ac:dyDescent="0.25">
      <c r="A172" s="878"/>
      <c r="B172" s="879"/>
      <c r="C172" s="879"/>
      <c r="D172" s="879"/>
      <c r="E172" s="908" t="s">
        <v>130</v>
      </c>
      <c r="F172" s="909"/>
      <c r="G172" s="909"/>
      <c r="H172" s="909"/>
      <c r="I172" s="218">
        <f>'E12-Comportement-Vente'!AD10</f>
        <v>0</v>
      </c>
      <c r="J172" s="219">
        <f>'E12-Comportement-Vente'!AE10</f>
        <v>0</v>
      </c>
      <c r="K172" s="219">
        <f>'E12-Comportement-Vente'!AF10</f>
        <v>0</v>
      </c>
      <c r="L172" s="322">
        <f>'E12-Comportement-Vente'!AG10</f>
        <v>0</v>
      </c>
    </row>
    <row r="173" spans="1:12" ht="16.5" thickBot="1" x14ac:dyDescent="0.3">
      <c r="A173" s="853" t="s">
        <v>151</v>
      </c>
      <c r="B173" s="854"/>
      <c r="C173" s="854"/>
      <c r="D173" s="854"/>
      <c r="E173" s="854"/>
      <c r="F173" s="854"/>
      <c r="G173" s="854"/>
      <c r="H173" s="854"/>
      <c r="I173" s="855"/>
      <c r="J173" s="855"/>
      <c r="K173" s="855"/>
      <c r="L173" s="324">
        <f>'E12-Comportement-Vente'!AG11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'E12-Comportement-Vente'!AD14</f>
        <v>0</v>
      </c>
      <c r="J178" s="213">
        <f>'E12-Comportement-Vente'!AE14</f>
        <v>0</v>
      </c>
      <c r="K178" s="213">
        <f>'E12-Comportement-Vente'!AF14</f>
        <v>0</v>
      </c>
      <c r="L178" s="320">
        <f>'E12-Comportement-Vente'!AG14</f>
        <v>0</v>
      </c>
    </row>
    <row r="179" spans="1:12" s="153" customFormat="1" ht="12" x14ac:dyDescent="0.2">
      <c r="A179" s="897"/>
      <c r="B179" s="898"/>
      <c r="C179" s="898"/>
      <c r="D179" s="898"/>
      <c r="E179" s="888" t="s">
        <v>134</v>
      </c>
      <c r="F179" s="889"/>
      <c r="G179" s="889"/>
      <c r="H179" s="889"/>
      <c r="I179" s="215">
        <f>'E12-Comportement-Vente'!AD15</f>
        <v>0</v>
      </c>
      <c r="J179" s="216">
        <f>'E12-Comportement-Vente'!AE15</f>
        <v>0</v>
      </c>
      <c r="K179" s="216">
        <f>'E12-Comportement-Vente'!AF15</f>
        <v>0</v>
      </c>
      <c r="L179" s="321">
        <f>'E12-Comportement-Vente'!AG15</f>
        <v>0</v>
      </c>
    </row>
    <row r="180" spans="1:12" s="153" customFormat="1" ht="12" x14ac:dyDescent="0.2">
      <c r="A180" s="897"/>
      <c r="B180" s="898"/>
      <c r="C180" s="898"/>
      <c r="D180" s="898"/>
      <c r="E180" s="888" t="s">
        <v>135</v>
      </c>
      <c r="F180" s="889"/>
      <c r="G180" s="889"/>
      <c r="H180" s="889"/>
      <c r="I180" s="215">
        <f>'E12-Comportement-Vente'!AD16</f>
        <v>0</v>
      </c>
      <c r="J180" s="216">
        <f>'E12-Comportement-Vente'!AE16</f>
        <v>0</v>
      </c>
      <c r="K180" s="216">
        <f>'E12-Comportement-Vente'!AF16</f>
        <v>0</v>
      </c>
      <c r="L180" s="321">
        <f>'E12-Comportement-Vente'!AG16</f>
        <v>0</v>
      </c>
    </row>
    <row r="181" spans="1:12" s="153" customFormat="1" ht="12" x14ac:dyDescent="0.2">
      <c r="A181" s="897"/>
      <c r="B181" s="898"/>
      <c r="C181" s="898"/>
      <c r="D181" s="898"/>
      <c r="E181" s="903" t="s">
        <v>136</v>
      </c>
      <c r="F181" s="904"/>
      <c r="G181" s="904"/>
      <c r="H181" s="904"/>
      <c r="I181" s="215">
        <f>'E12-Comportement-Vente'!AD17</f>
        <v>0</v>
      </c>
      <c r="J181" s="216">
        <f>'E12-Comportement-Vente'!AE17</f>
        <v>0</v>
      </c>
      <c r="K181" s="216">
        <f>'E12-Comportement-Vente'!AF17</f>
        <v>0</v>
      </c>
      <c r="L181" s="321">
        <f>'E12-Comportement-Vente'!AG17</f>
        <v>0</v>
      </c>
    </row>
    <row r="182" spans="1:12" s="153" customFormat="1" ht="12" x14ac:dyDescent="0.2">
      <c r="A182" s="897"/>
      <c r="B182" s="898"/>
      <c r="C182" s="898"/>
      <c r="D182" s="898"/>
      <c r="E182" s="888" t="s">
        <v>137</v>
      </c>
      <c r="F182" s="889"/>
      <c r="G182" s="889"/>
      <c r="H182" s="889"/>
      <c r="I182" s="215">
        <f>'E12-Comportement-Vente'!AD18</f>
        <v>0</v>
      </c>
      <c r="J182" s="216">
        <f>'E12-Comportement-Vente'!AE18</f>
        <v>0</v>
      </c>
      <c r="K182" s="216">
        <f>'E12-Comportement-Vente'!AF18</f>
        <v>0</v>
      </c>
      <c r="L182" s="321">
        <f>'E12-Comportement-Vente'!AG18</f>
        <v>0</v>
      </c>
    </row>
    <row r="183" spans="1:12" s="153" customFormat="1" ht="12" x14ac:dyDescent="0.2">
      <c r="A183" s="897"/>
      <c r="B183" s="898"/>
      <c r="C183" s="898"/>
      <c r="D183" s="898"/>
      <c r="E183" s="888" t="s">
        <v>138</v>
      </c>
      <c r="F183" s="889"/>
      <c r="G183" s="889"/>
      <c r="H183" s="889"/>
      <c r="I183" s="215">
        <f>'E12-Comportement-Vente'!AD19</f>
        <v>0</v>
      </c>
      <c r="J183" s="216">
        <f>'E12-Comportement-Vente'!AE19</f>
        <v>0</v>
      </c>
      <c r="K183" s="216">
        <f>'E12-Comportement-Vente'!AF19</f>
        <v>0</v>
      </c>
      <c r="L183" s="321">
        <f>'E12-Comportement-Vente'!AG19</f>
        <v>0</v>
      </c>
    </row>
    <row r="184" spans="1:12" s="153" customFormat="1" ht="12" x14ac:dyDescent="0.2">
      <c r="A184" s="897"/>
      <c r="B184" s="898"/>
      <c r="C184" s="898"/>
      <c r="D184" s="898"/>
      <c r="E184" s="888" t="s">
        <v>139</v>
      </c>
      <c r="F184" s="889"/>
      <c r="G184" s="889"/>
      <c r="H184" s="889"/>
      <c r="I184" s="215">
        <f>'E12-Comportement-Vente'!AD20</f>
        <v>0</v>
      </c>
      <c r="J184" s="216">
        <f>'E12-Comportement-Vente'!AE20</f>
        <v>0</v>
      </c>
      <c r="K184" s="216">
        <f>'E12-Comportement-Vente'!AF20</f>
        <v>0</v>
      </c>
      <c r="L184" s="321">
        <f>'E12-Comportement-Vente'!AG20</f>
        <v>0</v>
      </c>
    </row>
    <row r="185" spans="1:12" s="153" customFormat="1" ht="12" x14ac:dyDescent="0.2">
      <c r="A185" s="897"/>
      <c r="B185" s="898"/>
      <c r="C185" s="898"/>
      <c r="D185" s="898"/>
      <c r="E185" s="888" t="s">
        <v>140</v>
      </c>
      <c r="F185" s="889"/>
      <c r="G185" s="889"/>
      <c r="H185" s="889"/>
      <c r="I185" s="215">
        <f>'E12-Comportement-Vente'!AD21</f>
        <v>0</v>
      </c>
      <c r="J185" s="216">
        <f>'E12-Comportement-Vente'!AE21</f>
        <v>0</v>
      </c>
      <c r="K185" s="216">
        <f>'E12-Comportement-Vente'!AF21</f>
        <v>0</v>
      </c>
      <c r="L185" s="321">
        <f>'E12-Comportement-Vente'!AG21</f>
        <v>0</v>
      </c>
    </row>
    <row r="186" spans="1:12" s="153" customFormat="1" ht="12" x14ac:dyDescent="0.2">
      <c r="A186" s="897"/>
      <c r="B186" s="898"/>
      <c r="C186" s="898"/>
      <c r="D186" s="898"/>
      <c r="E186" s="888" t="s">
        <v>141</v>
      </c>
      <c r="F186" s="889"/>
      <c r="G186" s="889"/>
      <c r="H186" s="889"/>
      <c r="I186" s="215">
        <f>'E12-Comportement-Vente'!AD22</f>
        <v>0</v>
      </c>
      <c r="J186" s="216">
        <f>'E12-Comportement-Vente'!AE22</f>
        <v>0</v>
      </c>
      <c r="K186" s="216">
        <f>'E12-Comportement-Vente'!AF22</f>
        <v>0</v>
      </c>
      <c r="L186" s="321">
        <f>'E12-Comportement-Vente'!AG22</f>
        <v>0</v>
      </c>
    </row>
    <row r="187" spans="1:12" s="153" customFormat="1" thickBot="1" x14ac:dyDescent="0.25">
      <c r="A187" s="899"/>
      <c r="B187" s="900"/>
      <c r="C187" s="900"/>
      <c r="D187" s="900"/>
      <c r="E187" s="890" t="s">
        <v>142</v>
      </c>
      <c r="F187" s="891"/>
      <c r="G187" s="891"/>
      <c r="H187" s="891"/>
      <c r="I187" s="218">
        <f>'E12-Comportement-Vente'!AD23</f>
        <v>0</v>
      </c>
      <c r="J187" s="219">
        <f>'E12-Comportement-Vente'!AE23</f>
        <v>0</v>
      </c>
      <c r="K187" s="219">
        <f>'E12-Comportement-Vente'!AF23</f>
        <v>0</v>
      </c>
      <c r="L187" s="322">
        <f>'E12-Comportement-Vente'!AG23</f>
        <v>0</v>
      </c>
    </row>
    <row r="188" spans="1:12" ht="16.5" thickBot="1" x14ac:dyDescent="0.25">
      <c r="A188" s="853" t="s">
        <v>227</v>
      </c>
      <c r="B188" s="854"/>
      <c r="C188" s="854"/>
      <c r="D188" s="854"/>
      <c r="E188" s="854"/>
      <c r="F188" s="854"/>
      <c r="G188" s="854"/>
      <c r="H188" s="854"/>
      <c r="I188" s="855"/>
      <c r="J188" s="855"/>
      <c r="K188" s="855"/>
      <c r="L188" s="325">
        <f>'E12-Comportement-Vente'!AG24</f>
        <v>0</v>
      </c>
    </row>
    <row r="189" spans="1:12" ht="15.75"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'E12-Comportement-Vente'!AD27</f>
        <v>0</v>
      </c>
      <c r="J193" s="213">
        <f>'E12-Comportement-Vente'!AE27</f>
        <v>0</v>
      </c>
      <c r="K193" s="213">
        <f>'E12-Comportement-Vente'!AF27</f>
        <v>0</v>
      </c>
      <c r="L193" s="320">
        <f>'E12-Comportement-Vente'!AG27</f>
        <v>0</v>
      </c>
    </row>
    <row r="194" spans="1:12" s="153" customFormat="1" ht="12" x14ac:dyDescent="0.2">
      <c r="A194" s="876"/>
      <c r="B194" s="877"/>
      <c r="C194" s="877"/>
      <c r="D194" s="877"/>
      <c r="E194" s="884" t="s">
        <v>146</v>
      </c>
      <c r="F194" s="885"/>
      <c r="G194" s="885"/>
      <c r="H194" s="885"/>
      <c r="I194" s="215">
        <f>'E12-Comportement-Vente'!AD28</f>
        <v>0</v>
      </c>
      <c r="J194" s="216">
        <f>'E12-Comportement-Vente'!AE28</f>
        <v>0</v>
      </c>
      <c r="K194" s="216">
        <f>'E12-Comportement-Vente'!AF28</f>
        <v>0</v>
      </c>
      <c r="L194" s="321">
        <f>'E12-Comportement-Vente'!AG28</f>
        <v>0</v>
      </c>
    </row>
    <row r="195" spans="1:12" s="153" customFormat="1" ht="12" x14ac:dyDescent="0.2">
      <c r="A195" s="876"/>
      <c r="B195" s="877"/>
      <c r="C195" s="877"/>
      <c r="D195" s="877"/>
      <c r="E195" s="884" t="s">
        <v>147</v>
      </c>
      <c r="F195" s="885"/>
      <c r="G195" s="885"/>
      <c r="H195" s="885"/>
      <c r="I195" s="215">
        <f>'E12-Comportement-Vente'!AD29</f>
        <v>0</v>
      </c>
      <c r="J195" s="216">
        <f>'E12-Comportement-Vente'!AE29</f>
        <v>0</v>
      </c>
      <c r="K195" s="216">
        <f>'E12-Comportement-Vente'!AF29</f>
        <v>0</v>
      </c>
      <c r="L195" s="321">
        <f>'E12-Comportement-Vente'!AG29</f>
        <v>0</v>
      </c>
    </row>
    <row r="196" spans="1:12" s="153" customFormat="1" thickBot="1" x14ac:dyDescent="0.25">
      <c r="A196" s="878"/>
      <c r="B196" s="879"/>
      <c r="C196" s="879"/>
      <c r="D196" s="879"/>
      <c r="E196" s="886" t="s">
        <v>148</v>
      </c>
      <c r="F196" s="887"/>
      <c r="G196" s="887"/>
      <c r="H196" s="887"/>
      <c r="I196" s="218">
        <f>'E12-Comportement-Vente'!AD30</f>
        <v>0</v>
      </c>
      <c r="J196" s="219">
        <f>'E12-Comportement-Vente'!AE30</f>
        <v>0</v>
      </c>
      <c r="K196" s="219">
        <f>'E12-Comportement-Vente'!AF30</f>
        <v>0</v>
      </c>
      <c r="L196" s="322">
        <f>'E12-Comportement-Vente'!AG30</f>
        <v>0</v>
      </c>
    </row>
    <row r="197" spans="1:12" ht="16.5" thickBot="1" x14ac:dyDescent="0.25">
      <c r="A197" s="853" t="s">
        <v>149</v>
      </c>
      <c r="B197" s="854"/>
      <c r="C197" s="854"/>
      <c r="D197" s="854"/>
      <c r="E197" s="854"/>
      <c r="F197" s="854"/>
      <c r="G197" s="854"/>
      <c r="H197" s="854"/>
      <c r="I197" s="855"/>
      <c r="J197" s="855"/>
      <c r="K197" s="855"/>
      <c r="L197" s="325">
        <f>'E12-Comportement-Vente'!AG31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récapitulative'!H18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P3GB5+J1rZJw2Ht66rCLmkVlAjzGZyFxokWZEtpcPg3S2e6nOin5Q1L2K49gf0oe2bnTcmqDF5vwWQ9Zw+rfmQ==" saltValue="+23wLSVGc/yOPVkxn+Pyog=="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23" priority="6" operator="equal">
      <formula>0</formula>
    </cfRule>
  </conditionalFormatting>
  <conditionalFormatting sqref="A214:E219">
    <cfRule type="cellIs" dxfId="22" priority="5" operator="equal">
      <formula>0</formula>
    </cfRule>
  </conditionalFormatting>
  <conditionalFormatting sqref="A31:L38">
    <cfRule type="cellIs" dxfId="21" priority="4" operator="equal">
      <formula>0</formula>
    </cfRule>
  </conditionalFormatting>
  <conditionalFormatting sqref="I169:L172">
    <cfRule type="cellIs" dxfId="20" priority="3" operator="equal">
      <formula>0</formula>
    </cfRule>
  </conditionalFormatting>
  <conditionalFormatting sqref="I178:L187">
    <cfRule type="cellIs" dxfId="19" priority="2" operator="equal">
      <formula>0</formula>
    </cfRule>
  </conditionalFormatting>
  <conditionalFormatting sqref="I193:L196">
    <cfRule type="cellIs" dxfId="18"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K101:K108 I131:L131 L140:L141 I169:L172 L197 L188 L173 L199 I178:L187 I193:L196 I123:L125"/>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L219"/>
  <sheetViews>
    <sheetView showGridLines="0" view="pageBreakPreview" zoomScale="85" zoomScaleNormal="100" zoomScaleSheetLayoutView="85" workbookViewId="0">
      <selection activeCell="L199" sqref="L199"/>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Infos!$B$20</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récapitulative'!I$6</f>
        <v/>
      </c>
      <c r="J9" s="174" t="s">
        <v>177</v>
      </c>
      <c r="K9" s="163"/>
      <c r="L9" s="175"/>
    </row>
    <row r="10" spans="1:12" ht="18" x14ac:dyDescent="0.25">
      <c r="A10" s="168"/>
      <c r="B10" s="169"/>
      <c r="C10" s="170"/>
      <c r="D10" s="170"/>
      <c r="E10" s="171" t="s">
        <v>153</v>
      </c>
      <c r="F10" s="172"/>
      <c r="G10" s="173"/>
      <c r="H10" s="173"/>
      <c r="I10" s="314" t="str">
        <f>'Grille récapitulative'!I$7</f>
        <v/>
      </c>
      <c r="J10" s="174" t="s">
        <v>178</v>
      </c>
      <c r="K10" s="163"/>
      <c r="L10" s="175"/>
    </row>
    <row r="11" spans="1:12" ht="18" x14ac:dyDescent="0.25">
      <c r="A11" s="168"/>
      <c r="B11" s="169"/>
      <c r="C11" s="170"/>
      <c r="D11" s="170"/>
      <c r="E11" s="171" t="s">
        <v>154</v>
      </c>
      <c r="F11" s="176"/>
      <c r="G11" s="173"/>
      <c r="H11" s="173"/>
      <c r="I11" s="314" t="str">
        <f>'Grille récapitulative'!I$8</f>
        <v/>
      </c>
      <c r="J11" s="174" t="s">
        <v>179</v>
      </c>
      <c r="K11" s="163"/>
      <c r="L11" s="175"/>
    </row>
    <row r="12" spans="1:12" ht="18" x14ac:dyDescent="0.25">
      <c r="A12" s="168"/>
      <c r="B12" s="169"/>
      <c r="C12" s="170"/>
      <c r="D12" s="170"/>
      <c r="E12" s="171" t="s">
        <v>155</v>
      </c>
      <c r="F12" s="172"/>
      <c r="G12" s="173"/>
      <c r="H12" s="173"/>
      <c r="I12" s="314" t="str">
        <f>'Grille récapitulative'!I$9</f>
        <v/>
      </c>
      <c r="J12" s="174" t="s">
        <v>179</v>
      </c>
      <c r="K12" s="163"/>
      <c r="L12" s="175"/>
    </row>
    <row r="13" spans="1:12" ht="18" x14ac:dyDescent="0.25">
      <c r="A13" s="168"/>
      <c r="B13" s="169"/>
      <c r="C13" s="170"/>
      <c r="D13" s="170"/>
      <c r="E13" s="171" t="s">
        <v>180</v>
      </c>
      <c r="F13" s="172"/>
      <c r="G13" s="173"/>
      <c r="H13" s="173"/>
      <c r="I13" s="314" t="str">
        <f>'Grille récapitulative'!I$10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récapitulative'!I$11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récapitulative'!I$15</f>
        <v>0</v>
      </c>
      <c r="J19" s="174" t="s">
        <v>177</v>
      </c>
      <c r="K19" s="163"/>
      <c r="L19" s="175"/>
    </row>
    <row r="20" spans="1:12" ht="18" x14ac:dyDescent="0.25">
      <c r="A20" s="168"/>
      <c r="B20" s="169"/>
      <c r="C20" s="187"/>
      <c r="D20" s="187"/>
      <c r="E20" s="171" t="s">
        <v>160</v>
      </c>
      <c r="F20" s="176"/>
      <c r="G20" s="173"/>
      <c r="H20" s="173"/>
      <c r="I20" s="315">
        <f>'Grille récapitulative'!I$16</f>
        <v>0</v>
      </c>
      <c r="J20" s="174" t="s">
        <v>184</v>
      </c>
      <c r="K20" s="163"/>
      <c r="L20" s="175"/>
    </row>
    <row r="21" spans="1:12" ht="18" x14ac:dyDescent="0.25">
      <c r="A21" s="168"/>
      <c r="B21" s="169"/>
      <c r="C21" s="187"/>
      <c r="D21" s="187"/>
      <c r="E21" s="171" t="s">
        <v>161</v>
      </c>
      <c r="F21" s="176"/>
      <c r="G21" s="173"/>
      <c r="H21" s="173"/>
      <c r="I21" s="315">
        <f>'Grille récapitulative'!I$17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récapitulative'!I$18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récapitulative'!I$22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récapitulative'!I$25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Infos!$B$20</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'E11-Organisation-Préparation'!AB7</f>
        <v>0</v>
      </c>
      <c r="J60" s="958">
        <f>'E11-Organisation-Préparation'!AC7</f>
        <v>0</v>
      </c>
      <c r="K60" s="958">
        <f>'E11-Organisation-Préparation'!AD7</f>
        <v>0</v>
      </c>
      <c r="L60" s="961" t="str">
        <f>'E11-Organisation-Préparation'!AE7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'E11-Organisation-Préparation'!AE12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'E11-Organisation-Préparation'!AB16</f>
        <v>0</v>
      </c>
      <c r="J70" s="958">
        <f>'E11-Organisation-Préparation'!AC16</f>
        <v>0</v>
      </c>
      <c r="K70" s="958">
        <f>'E11-Organisation-Préparation'!AD16</f>
        <v>0</v>
      </c>
      <c r="L70" s="1011" t="str">
        <f>'E11-Organisation-Préparation'!AE16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'E11-Organisation-Préparation'!AB19</f>
        <v>0</v>
      </c>
      <c r="J73" s="213">
        <f>'E11-Organisation-Préparation'!AC19</f>
        <v>0</v>
      </c>
      <c r="K73" s="213">
        <f>'E11-Organisation-Préparation'!AD19</f>
        <v>0</v>
      </c>
      <c r="L73" s="1011" t="str">
        <f>'E11-Organisation-Préparation'!AE19</f>
        <v/>
      </c>
    </row>
    <row r="74" spans="1:12" s="153" customFormat="1" ht="14.1" customHeight="1" x14ac:dyDescent="0.2">
      <c r="A74" s="940"/>
      <c r="B74" s="940"/>
      <c r="C74" s="214" t="s">
        <v>6</v>
      </c>
      <c r="D74" s="1021" t="s">
        <v>49</v>
      </c>
      <c r="E74" s="1023" t="s">
        <v>212</v>
      </c>
      <c r="F74" s="1024"/>
      <c r="G74" s="1024"/>
      <c r="H74" s="1024"/>
      <c r="I74" s="215">
        <f>'E11-Organisation-Préparation'!AB20</f>
        <v>0</v>
      </c>
      <c r="J74" s="216">
        <f>'E11-Organisation-Préparation'!AC20</f>
        <v>0</v>
      </c>
      <c r="K74" s="216">
        <f>'E11-Organisation-Préparation'!AD20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'E11-Organisation-Préparation'!AB21</f>
        <v>0</v>
      </c>
      <c r="J75" s="219">
        <f>'E11-Organisation-Préparation'!AC21</f>
        <v>0</v>
      </c>
      <c r="K75" s="219">
        <f>'E11-Organisation-Préparation'!AD21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'E11-Organisation-Préparation'!AB22</f>
        <v>0</v>
      </c>
      <c r="J76" s="222">
        <f>'E11-Organisation-Préparation'!AC22</f>
        <v>0</v>
      </c>
      <c r="K76" s="222">
        <f>'E11-Organisation-Préparation'!AD22</f>
        <v>0</v>
      </c>
      <c r="L76" s="1020" t="str">
        <f>'E11-Organisation-Préparation'!AE22</f>
        <v/>
      </c>
    </row>
    <row r="77" spans="1:12" s="153" customFormat="1" ht="36" x14ac:dyDescent="0.2">
      <c r="A77" s="940"/>
      <c r="B77" s="940"/>
      <c r="C77" s="223" t="s">
        <v>6</v>
      </c>
      <c r="D77" s="224" t="s">
        <v>50</v>
      </c>
      <c r="E77" s="1007"/>
      <c r="F77" s="1008"/>
      <c r="G77" s="1008"/>
      <c r="H77" s="1008"/>
      <c r="I77" s="225">
        <f>'E11-Organisation-Préparation'!AB23</f>
        <v>0</v>
      </c>
      <c r="J77" s="226">
        <f>'E11-Organisation-Préparation'!AC23</f>
        <v>0</v>
      </c>
      <c r="K77" s="226">
        <f>'E11-Organisation-Préparation'!AD23</f>
        <v>0</v>
      </c>
      <c r="L77" s="1012"/>
    </row>
    <row r="78" spans="1:12" s="153" customFormat="1" ht="24.4" customHeight="1" thickBot="1" x14ac:dyDescent="0.25">
      <c r="A78" s="1004"/>
      <c r="B78" s="1004"/>
      <c r="C78" s="227" t="s">
        <v>5</v>
      </c>
      <c r="D78" s="228" t="s">
        <v>50</v>
      </c>
      <c r="E78" s="1009"/>
      <c r="F78" s="1010"/>
      <c r="G78" s="1010"/>
      <c r="H78" s="1010"/>
      <c r="I78" s="229">
        <f>'E11-Organisation-Préparation'!AB24</f>
        <v>0</v>
      </c>
      <c r="J78" s="230">
        <f>'E11-Organisation-Préparation'!AC24</f>
        <v>0</v>
      </c>
      <c r="K78" s="230">
        <f>'E11-Organisation-Préparation'!AD24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'E11-Organisation-Préparation'!AB25</f>
        <v>0</v>
      </c>
      <c r="J79" s="235">
        <f>'E11-Organisation-Préparation'!AC25</f>
        <v>0</v>
      </c>
      <c r="K79" s="235">
        <f>'E11-Organisation-Préparation'!AD25</f>
        <v>0</v>
      </c>
      <c r="L79" s="326" t="str">
        <f>'E11-Organisation-Préparation'!AE25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'E11-Organisation-Préparation'!AB26</f>
        <v>0</v>
      </c>
      <c r="J80" s="213">
        <f>'E11-Organisation-Préparation'!AC26</f>
        <v>0</v>
      </c>
      <c r="K80" s="213">
        <f>'E11-Organisation-Préparation'!AD26</f>
        <v>0</v>
      </c>
      <c r="L80" s="1011" t="str">
        <f>'E11-Organisation-Préparation'!AE26</f>
        <v/>
      </c>
    </row>
    <row r="81" spans="1:12" s="153" customFormat="1" ht="19.5" customHeight="1" x14ac:dyDescent="0.2">
      <c r="A81" s="940"/>
      <c r="B81" s="940"/>
      <c r="C81" s="214" t="s">
        <v>6</v>
      </c>
      <c r="D81" s="224" t="s">
        <v>53</v>
      </c>
      <c r="E81" s="1007"/>
      <c r="F81" s="1008"/>
      <c r="G81" s="1008"/>
      <c r="H81" s="1008"/>
      <c r="I81" s="215">
        <f>'E11-Organisation-Préparation'!AB27</f>
        <v>0</v>
      </c>
      <c r="J81" s="216">
        <f>'E11-Organisation-Préparation'!AC27</f>
        <v>0</v>
      </c>
      <c r="K81" s="216">
        <f>'E11-Organisation-Préparation'!AD27</f>
        <v>0</v>
      </c>
      <c r="L81" s="1012"/>
    </row>
    <row r="82" spans="1:12" s="153" customFormat="1" ht="17.25" customHeight="1" thickBot="1" x14ac:dyDescent="0.25">
      <c r="A82" s="1004"/>
      <c r="B82" s="1004"/>
      <c r="C82" s="217" t="s">
        <v>5</v>
      </c>
      <c r="D82" s="228" t="s">
        <v>54</v>
      </c>
      <c r="E82" s="1009"/>
      <c r="F82" s="1010"/>
      <c r="G82" s="1010"/>
      <c r="H82" s="1010"/>
      <c r="I82" s="218">
        <f>'E11-Organisation-Préparation'!AB28</f>
        <v>0</v>
      </c>
      <c r="J82" s="219">
        <f>'E11-Organisation-Préparation'!AC28</f>
        <v>0</v>
      </c>
      <c r="K82" s="219">
        <f>'E11-Organisation-Préparation'!AD28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'E11-Organisation-Préparation'!AB29</f>
        <v>0</v>
      </c>
      <c r="J83" s="235">
        <f>'E11-Organisation-Préparation'!AC29</f>
        <v>0</v>
      </c>
      <c r="K83" s="235">
        <f>'E11-Organisation-Préparation'!AD29</f>
        <v>0</v>
      </c>
      <c r="L83" s="326" t="str">
        <f>'E11-Organisation-Préparation'!AE29</f>
        <v/>
      </c>
    </row>
    <row r="84" spans="1:12" s="153" customFormat="1" ht="12" x14ac:dyDescent="0.2">
      <c r="A84" s="984" t="s">
        <v>71</v>
      </c>
      <c r="B84" s="984">
        <v>0.5</v>
      </c>
      <c r="C84" s="210" t="s">
        <v>6</v>
      </c>
      <c r="D84" s="237" t="s">
        <v>54</v>
      </c>
      <c r="E84" s="1005" t="s">
        <v>72</v>
      </c>
      <c r="F84" s="1006"/>
      <c r="G84" s="1006"/>
      <c r="H84" s="1006"/>
      <c r="I84" s="212">
        <f>'E11-Organisation-Préparation'!AB30</f>
        <v>0</v>
      </c>
      <c r="J84" s="213">
        <f>'E11-Organisation-Préparation'!AC30</f>
        <v>0</v>
      </c>
      <c r="K84" s="213">
        <f>'E11-Organisation-Préparation'!AD30</f>
        <v>0</v>
      </c>
      <c r="L84" s="1011" t="str">
        <f>'E11-Organisation-Préparation'!AE30</f>
        <v/>
      </c>
    </row>
    <row r="85" spans="1:12" s="153" customFormat="1" ht="13.15" customHeight="1" thickBot="1" x14ac:dyDescent="0.25">
      <c r="A85" s="1004"/>
      <c r="B85" s="1004"/>
      <c r="C85" s="217" t="s">
        <v>5</v>
      </c>
      <c r="D85" s="238" t="s">
        <v>54</v>
      </c>
      <c r="E85" s="1009"/>
      <c r="F85" s="1010"/>
      <c r="G85" s="1010"/>
      <c r="H85" s="1010"/>
      <c r="I85" s="218">
        <f>'E11-Organisation-Préparation'!AB31</f>
        <v>0</v>
      </c>
      <c r="J85" s="219">
        <f>'E11-Organisation-Préparation'!AC31</f>
        <v>0</v>
      </c>
      <c r="K85" s="219">
        <f>'E11-Organisation-Préparation'!AD31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'E11-Organisation-Préparation'!AB32</f>
        <v>0</v>
      </c>
      <c r="J86" s="213">
        <f>'E11-Organisation-Préparation'!AC32</f>
        <v>0</v>
      </c>
      <c r="K86" s="213">
        <f>'E11-Organisation-Préparation'!AD32</f>
        <v>0</v>
      </c>
      <c r="L86" s="1011" t="str">
        <f>'E11-Organisation-Préparation'!AE32</f>
        <v/>
      </c>
    </row>
    <row r="87" spans="1:12" s="153" customFormat="1" ht="23.85" customHeight="1" thickBot="1" x14ac:dyDescent="0.25">
      <c r="A87" s="1004"/>
      <c r="B87" s="1004"/>
      <c r="C87" s="217" t="s">
        <v>5</v>
      </c>
      <c r="D87" s="240" t="s">
        <v>53</v>
      </c>
      <c r="E87" s="1016"/>
      <c r="F87" s="1017"/>
      <c r="G87" s="1017"/>
      <c r="H87" s="1017"/>
      <c r="I87" s="218">
        <f>'E11-Organisation-Préparation'!AB33</f>
        <v>0</v>
      </c>
      <c r="J87" s="219">
        <f>'E11-Organisation-Préparation'!AC33</f>
        <v>0</v>
      </c>
      <c r="K87" s="219">
        <f>'E11-Organisation-Préparation'!AD33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'E11-Organisation-Préparation'!AB34</f>
        <v>0</v>
      </c>
      <c r="J88" s="213">
        <f>'E11-Organisation-Préparation'!AC34</f>
        <v>0</v>
      </c>
      <c r="K88" s="213">
        <f>'E11-Organisation-Préparation'!AD34</f>
        <v>0</v>
      </c>
      <c r="L88" s="1011" t="str">
        <f>'E11-Organisation-Préparation'!AE34</f>
        <v/>
      </c>
    </row>
    <row r="89" spans="1:12" s="153" customFormat="1" ht="14.65" customHeight="1" x14ac:dyDescent="0.2">
      <c r="A89" s="940"/>
      <c r="B89" s="940"/>
      <c r="C89" s="214" t="s">
        <v>6</v>
      </c>
      <c r="D89" s="241" t="s">
        <v>53</v>
      </c>
      <c r="E89" s="1007"/>
      <c r="F89" s="1008"/>
      <c r="G89" s="1008"/>
      <c r="H89" s="1008"/>
      <c r="I89" s="215">
        <f>'E11-Organisation-Préparation'!AB35</f>
        <v>0</v>
      </c>
      <c r="J89" s="216">
        <f>'E11-Organisation-Préparation'!AC35</f>
        <v>0</v>
      </c>
      <c r="K89" s="216">
        <f>'E11-Organisation-Préparation'!AD35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'E11-Organisation-Préparation'!AB36</f>
        <v>0</v>
      </c>
      <c r="J90" s="219">
        <f>'E11-Organisation-Préparation'!AC36</f>
        <v>0</v>
      </c>
      <c r="K90" s="219">
        <f>'E11-Organisation-Préparation'!AD36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'E11-Pesées'!O15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'E11-Organisation-Préparation'!AE40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'E11-Pesées'!O6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'E11-Pesées'!O7</f>
        <v>0</v>
      </c>
      <c r="L102" s="251"/>
    </row>
    <row r="103" spans="1:12" ht="18" thickBot="1" x14ac:dyDescent="0.35">
      <c r="A103" s="113"/>
      <c r="B103" s="113"/>
      <c r="C103" s="246"/>
      <c r="D103" s="261" t="s">
        <v>95</v>
      </c>
      <c r="E103" s="262">
        <v>1</v>
      </c>
      <c r="F103" s="262">
        <v>3</v>
      </c>
      <c r="G103" s="262">
        <v>5</v>
      </c>
      <c r="H103" s="109"/>
      <c r="I103" s="835" t="s">
        <v>6</v>
      </c>
      <c r="J103" s="255" t="s">
        <v>107</v>
      </c>
      <c r="K103" s="256">
        <f>'E11-Pesées'!O8</f>
        <v>0</v>
      </c>
      <c r="L103" s="113"/>
    </row>
    <row r="104" spans="1:12" ht="18" thickBot="1" x14ac:dyDescent="0.35">
      <c r="A104" s="113"/>
      <c r="B104" s="113"/>
      <c r="C104" s="246"/>
      <c r="D104" s="263"/>
      <c r="E104" s="264"/>
      <c r="F104" s="264"/>
      <c r="G104" s="264"/>
      <c r="H104" s="109"/>
      <c r="I104" s="836"/>
      <c r="J104" s="259" t="s">
        <v>108</v>
      </c>
      <c r="K104" s="260">
        <f>'E11-Pesées'!O9</f>
        <v>0</v>
      </c>
      <c r="L104" s="265"/>
    </row>
    <row r="105" spans="1:12" ht="18" thickBot="1" x14ac:dyDescent="0.35">
      <c r="A105" s="113"/>
      <c r="B105" s="113"/>
      <c r="C105" s="246"/>
      <c r="D105" s="964" t="s">
        <v>217</v>
      </c>
      <c r="E105" s="965"/>
      <c r="F105" s="965"/>
      <c r="G105" s="966"/>
      <c r="H105" s="109"/>
      <c r="I105" s="835" t="s">
        <v>5</v>
      </c>
      <c r="J105" s="255" t="s">
        <v>107</v>
      </c>
      <c r="K105" s="256">
        <f>'E11-Pesées'!O10</f>
        <v>0</v>
      </c>
      <c r="L105" s="266"/>
    </row>
    <row r="106" spans="1:12" ht="18" thickBot="1" x14ac:dyDescent="0.35">
      <c r="A106" s="113"/>
      <c r="B106" s="113"/>
      <c r="C106" s="246"/>
      <c r="D106" s="267"/>
      <c r="E106" s="253" t="s">
        <v>2</v>
      </c>
      <c r="F106" s="268" t="s">
        <v>3</v>
      </c>
      <c r="G106" s="269" t="s">
        <v>4</v>
      </c>
      <c r="H106" s="109"/>
      <c r="I106" s="836"/>
      <c r="J106" s="259" t="s">
        <v>108</v>
      </c>
      <c r="K106" s="260">
        <f>'E11-Pesées'!O11</f>
        <v>0</v>
      </c>
      <c r="L106" s="266"/>
    </row>
    <row r="107" spans="1:12" ht="17.25" x14ac:dyDescent="0.3">
      <c r="A107" s="113"/>
      <c r="B107" s="113"/>
      <c r="C107" s="246"/>
      <c r="D107" s="270" t="s">
        <v>90</v>
      </c>
      <c r="E107" s="258" t="s">
        <v>97</v>
      </c>
      <c r="F107" s="258" t="s">
        <v>98</v>
      </c>
      <c r="G107" s="271" t="s">
        <v>99</v>
      </c>
      <c r="H107" s="109"/>
      <c r="I107" s="967" t="s">
        <v>109</v>
      </c>
      <c r="J107" s="968"/>
      <c r="K107" s="829" t="str">
        <f>'E11-Pesées'!O12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'E11-Pesées'!O15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Infos!$B$20</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'E11-Présentation-Hygiène-Entret'!AB6</f>
        <v>0</v>
      </c>
      <c r="J123" s="958">
        <f>'E11-Présentation-Hygiène-Entret'!AC6</f>
        <v>0</v>
      </c>
      <c r="K123" s="958">
        <f>'E11-Présentation-Hygiène-Entret'!AD6</f>
        <v>0</v>
      </c>
      <c r="L123" s="961" t="str">
        <f>'E11-Présentation-Hygiène-Entret'!AE6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'E11-Présentation-Hygiène-Entret'!AE9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'E11-Présentation-Hygiène-Entret'!AB12</f>
        <v>0</v>
      </c>
      <c r="J131" s="235">
        <f>'E11-Présentation-Hygiène-Entret'!AC12</f>
        <v>0</v>
      </c>
      <c r="K131" s="235">
        <f>'E11-Présentation-Hygiène-Entret'!AD12</f>
        <v>0</v>
      </c>
      <c r="L131" s="326" t="str">
        <f>'E11-Présentation-Hygiène-Entret'!AE12</f>
        <v/>
      </c>
    </row>
    <row r="132" spans="1:12" ht="16.5" thickBot="1" x14ac:dyDescent="0.25">
      <c r="A132" s="910" t="s">
        <v>123</v>
      </c>
      <c r="B132" s="911"/>
      <c r="C132" s="911"/>
      <c r="D132" s="911"/>
      <c r="E132" s="911"/>
      <c r="F132" s="911"/>
      <c r="G132" s="911"/>
      <c r="H132" s="911"/>
      <c r="I132" s="911"/>
      <c r="J132" s="911"/>
      <c r="K132" s="911"/>
      <c r="L132" s="318" t="str">
        <f>'E11-Présentation-Hygiène-Entret'!AE13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'E11-Présentation-Hygiène-Entret'!AB16</f>
        <v>0</v>
      </c>
      <c r="J137" s="235">
        <f>'E11-Présentation-Hygiène-Entret'!AC16</f>
        <v>0</v>
      </c>
      <c r="K137" s="235">
        <f>'E11-Présentation-Hygiène-Entret'!AD16</f>
        <v>0</v>
      </c>
      <c r="L137" s="326" t="str">
        <f>'E11-Présentation-Hygiène-Entret'!AE16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'E11-Présentation-Hygiène-Entret'!AE17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récapitulative'!I11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Infos!$B$20</f>
        <v>0</v>
      </c>
      <c r="H164" s="813"/>
      <c r="I164" s="814">
        <f>Infos!$E$3</f>
        <v>0</v>
      </c>
      <c r="J164" s="813"/>
      <c r="K164" s="815">
        <f>Infos!$B$7</f>
        <v>44347</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'E12-Comportement-Vente'!AI7</f>
        <v>0</v>
      </c>
      <c r="J169" s="213">
        <f>'E12-Comportement-Vente'!AJ7</f>
        <v>0</v>
      </c>
      <c r="K169" s="213">
        <f>'E12-Comportement-Vente'!AK7</f>
        <v>0</v>
      </c>
      <c r="L169" s="320">
        <f>'E12-Comportement-Vente'!AL7</f>
        <v>0</v>
      </c>
    </row>
    <row r="170" spans="1:12" s="153" customFormat="1" ht="12" x14ac:dyDescent="0.2">
      <c r="A170" s="876"/>
      <c r="B170" s="877"/>
      <c r="C170" s="877"/>
      <c r="D170" s="877"/>
      <c r="E170" s="888" t="s">
        <v>128</v>
      </c>
      <c r="F170" s="889"/>
      <c r="G170" s="889"/>
      <c r="H170" s="889"/>
      <c r="I170" s="215">
        <f>'E12-Comportement-Vente'!AI8</f>
        <v>0</v>
      </c>
      <c r="J170" s="216">
        <f>'E12-Comportement-Vente'!AJ8</f>
        <v>0</v>
      </c>
      <c r="K170" s="216">
        <f>'E12-Comportement-Vente'!AK8</f>
        <v>0</v>
      </c>
      <c r="L170" s="321">
        <f>'E12-Comportement-Vente'!AL8</f>
        <v>0</v>
      </c>
    </row>
    <row r="171" spans="1:12" s="153" customFormat="1" ht="12" x14ac:dyDescent="0.2">
      <c r="A171" s="876"/>
      <c r="B171" s="877"/>
      <c r="C171" s="877"/>
      <c r="D171" s="877"/>
      <c r="E171" s="888" t="s">
        <v>129</v>
      </c>
      <c r="F171" s="889"/>
      <c r="G171" s="889"/>
      <c r="H171" s="889"/>
      <c r="I171" s="215">
        <f>'E12-Comportement-Vente'!AI9</f>
        <v>0</v>
      </c>
      <c r="J171" s="216">
        <f>'E12-Comportement-Vente'!AJ9</f>
        <v>0</v>
      </c>
      <c r="K171" s="216">
        <f>'E12-Comportement-Vente'!AK9</f>
        <v>0</v>
      </c>
      <c r="L171" s="321">
        <f>'E12-Comportement-Vente'!AL9</f>
        <v>0</v>
      </c>
    </row>
    <row r="172" spans="1:12" s="153" customFormat="1" thickBot="1" x14ac:dyDescent="0.25">
      <c r="A172" s="878"/>
      <c r="B172" s="879"/>
      <c r="C172" s="879"/>
      <c r="D172" s="879"/>
      <c r="E172" s="908" t="s">
        <v>130</v>
      </c>
      <c r="F172" s="909"/>
      <c r="G172" s="909"/>
      <c r="H172" s="909"/>
      <c r="I172" s="218">
        <f>'E12-Comportement-Vente'!AI10</f>
        <v>0</v>
      </c>
      <c r="J172" s="219">
        <f>'E12-Comportement-Vente'!AJ10</f>
        <v>0</v>
      </c>
      <c r="K172" s="219">
        <f>'E12-Comportement-Vente'!AK10</f>
        <v>0</v>
      </c>
      <c r="L172" s="322">
        <f>'E12-Comportement-Vente'!AL10</f>
        <v>0</v>
      </c>
    </row>
    <row r="173" spans="1:12" ht="16.5" thickBot="1" x14ac:dyDescent="0.3">
      <c r="A173" s="853" t="s">
        <v>151</v>
      </c>
      <c r="B173" s="854"/>
      <c r="C173" s="854"/>
      <c r="D173" s="854"/>
      <c r="E173" s="854"/>
      <c r="F173" s="854"/>
      <c r="G173" s="854"/>
      <c r="H173" s="854"/>
      <c r="I173" s="855"/>
      <c r="J173" s="855"/>
      <c r="K173" s="855"/>
      <c r="L173" s="324">
        <f>'E12-Comportement-Vente'!AL11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'E12-Comportement-Vente'!AI14</f>
        <v>0</v>
      </c>
      <c r="J178" s="213">
        <f>'E12-Comportement-Vente'!AJ14</f>
        <v>0</v>
      </c>
      <c r="K178" s="213">
        <f>'E12-Comportement-Vente'!AK14</f>
        <v>0</v>
      </c>
      <c r="L178" s="320">
        <f>'E12-Comportement-Vente'!AL14</f>
        <v>0</v>
      </c>
    </row>
    <row r="179" spans="1:12" s="153" customFormat="1" ht="12" x14ac:dyDescent="0.2">
      <c r="A179" s="897"/>
      <c r="B179" s="898"/>
      <c r="C179" s="898"/>
      <c r="D179" s="898"/>
      <c r="E179" s="888" t="s">
        <v>134</v>
      </c>
      <c r="F179" s="889"/>
      <c r="G179" s="889"/>
      <c r="H179" s="889"/>
      <c r="I179" s="215">
        <f>'E12-Comportement-Vente'!AI15</f>
        <v>0</v>
      </c>
      <c r="J179" s="216">
        <f>'E12-Comportement-Vente'!AJ15</f>
        <v>0</v>
      </c>
      <c r="K179" s="216">
        <f>'E12-Comportement-Vente'!AK15</f>
        <v>0</v>
      </c>
      <c r="L179" s="321">
        <f>'E12-Comportement-Vente'!AL15</f>
        <v>0</v>
      </c>
    </row>
    <row r="180" spans="1:12" s="153" customFormat="1" ht="12" x14ac:dyDescent="0.2">
      <c r="A180" s="897"/>
      <c r="B180" s="898"/>
      <c r="C180" s="898"/>
      <c r="D180" s="898"/>
      <c r="E180" s="888" t="s">
        <v>135</v>
      </c>
      <c r="F180" s="889"/>
      <c r="G180" s="889"/>
      <c r="H180" s="889"/>
      <c r="I180" s="215">
        <f>'E12-Comportement-Vente'!AI16</f>
        <v>0</v>
      </c>
      <c r="J180" s="216">
        <f>'E12-Comportement-Vente'!AJ16</f>
        <v>0</v>
      </c>
      <c r="K180" s="216">
        <f>'E12-Comportement-Vente'!AK16</f>
        <v>0</v>
      </c>
      <c r="L180" s="321">
        <f>'E12-Comportement-Vente'!AL16</f>
        <v>0</v>
      </c>
    </row>
    <row r="181" spans="1:12" s="153" customFormat="1" ht="12" x14ac:dyDescent="0.2">
      <c r="A181" s="897"/>
      <c r="B181" s="898"/>
      <c r="C181" s="898"/>
      <c r="D181" s="898"/>
      <c r="E181" s="903" t="s">
        <v>136</v>
      </c>
      <c r="F181" s="904"/>
      <c r="G181" s="904"/>
      <c r="H181" s="904"/>
      <c r="I181" s="215">
        <f>'E12-Comportement-Vente'!AI17</f>
        <v>0</v>
      </c>
      <c r="J181" s="216">
        <f>'E12-Comportement-Vente'!AJ17</f>
        <v>0</v>
      </c>
      <c r="K181" s="216">
        <f>'E12-Comportement-Vente'!AK17</f>
        <v>0</v>
      </c>
      <c r="L181" s="321">
        <f>'E12-Comportement-Vente'!AL17</f>
        <v>0</v>
      </c>
    </row>
    <row r="182" spans="1:12" s="153" customFormat="1" ht="12" x14ac:dyDescent="0.2">
      <c r="A182" s="897"/>
      <c r="B182" s="898"/>
      <c r="C182" s="898"/>
      <c r="D182" s="898"/>
      <c r="E182" s="888" t="s">
        <v>137</v>
      </c>
      <c r="F182" s="889"/>
      <c r="G182" s="889"/>
      <c r="H182" s="889"/>
      <c r="I182" s="215">
        <f>'E12-Comportement-Vente'!AI18</f>
        <v>0</v>
      </c>
      <c r="J182" s="216">
        <f>'E12-Comportement-Vente'!AJ18</f>
        <v>0</v>
      </c>
      <c r="K182" s="216">
        <f>'E12-Comportement-Vente'!AK18</f>
        <v>0</v>
      </c>
      <c r="L182" s="321">
        <f>'E12-Comportement-Vente'!AL18</f>
        <v>0</v>
      </c>
    </row>
    <row r="183" spans="1:12" s="153" customFormat="1" ht="12" x14ac:dyDescent="0.2">
      <c r="A183" s="897"/>
      <c r="B183" s="898"/>
      <c r="C183" s="898"/>
      <c r="D183" s="898"/>
      <c r="E183" s="888" t="s">
        <v>138</v>
      </c>
      <c r="F183" s="889"/>
      <c r="G183" s="889"/>
      <c r="H183" s="889"/>
      <c r="I183" s="215">
        <f>'E12-Comportement-Vente'!AI19</f>
        <v>0</v>
      </c>
      <c r="J183" s="216">
        <f>'E12-Comportement-Vente'!AJ19</f>
        <v>0</v>
      </c>
      <c r="K183" s="216">
        <f>'E12-Comportement-Vente'!AK19</f>
        <v>0</v>
      </c>
      <c r="L183" s="321">
        <f>'E12-Comportement-Vente'!AL19</f>
        <v>0</v>
      </c>
    </row>
    <row r="184" spans="1:12" s="153" customFormat="1" ht="12" x14ac:dyDescent="0.2">
      <c r="A184" s="897"/>
      <c r="B184" s="898"/>
      <c r="C184" s="898"/>
      <c r="D184" s="898"/>
      <c r="E184" s="888" t="s">
        <v>139</v>
      </c>
      <c r="F184" s="889"/>
      <c r="G184" s="889"/>
      <c r="H184" s="889"/>
      <c r="I184" s="215">
        <f>'E12-Comportement-Vente'!AI20</f>
        <v>0</v>
      </c>
      <c r="J184" s="216">
        <f>'E12-Comportement-Vente'!AJ20</f>
        <v>0</v>
      </c>
      <c r="K184" s="216">
        <f>'E12-Comportement-Vente'!AK20</f>
        <v>0</v>
      </c>
      <c r="L184" s="321">
        <f>'E12-Comportement-Vente'!AL20</f>
        <v>0</v>
      </c>
    </row>
    <row r="185" spans="1:12" s="153" customFormat="1" ht="12" x14ac:dyDescent="0.2">
      <c r="A185" s="897"/>
      <c r="B185" s="898"/>
      <c r="C185" s="898"/>
      <c r="D185" s="898"/>
      <c r="E185" s="888" t="s">
        <v>140</v>
      </c>
      <c r="F185" s="889"/>
      <c r="G185" s="889"/>
      <c r="H185" s="889"/>
      <c r="I185" s="215">
        <f>'E12-Comportement-Vente'!AI21</f>
        <v>0</v>
      </c>
      <c r="J185" s="216">
        <f>'E12-Comportement-Vente'!AJ21</f>
        <v>0</v>
      </c>
      <c r="K185" s="216">
        <f>'E12-Comportement-Vente'!AK21</f>
        <v>0</v>
      </c>
      <c r="L185" s="321">
        <f>'E12-Comportement-Vente'!AL21</f>
        <v>0</v>
      </c>
    </row>
    <row r="186" spans="1:12" s="153" customFormat="1" ht="12" x14ac:dyDescent="0.2">
      <c r="A186" s="897"/>
      <c r="B186" s="898"/>
      <c r="C186" s="898"/>
      <c r="D186" s="898"/>
      <c r="E186" s="888" t="s">
        <v>141</v>
      </c>
      <c r="F186" s="889"/>
      <c r="G186" s="889"/>
      <c r="H186" s="889"/>
      <c r="I186" s="215">
        <f>'E12-Comportement-Vente'!AI22</f>
        <v>0</v>
      </c>
      <c r="J186" s="216">
        <f>'E12-Comportement-Vente'!AJ22</f>
        <v>0</v>
      </c>
      <c r="K186" s="216">
        <f>'E12-Comportement-Vente'!AK22</f>
        <v>0</v>
      </c>
      <c r="L186" s="321">
        <f>'E12-Comportement-Vente'!AL22</f>
        <v>0</v>
      </c>
    </row>
    <row r="187" spans="1:12" s="153" customFormat="1" thickBot="1" x14ac:dyDescent="0.25">
      <c r="A187" s="899"/>
      <c r="B187" s="900"/>
      <c r="C187" s="900"/>
      <c r="D187" s="900"/>
      <c r="E187" s="890" t="s">
        <v>142</v>
      </c>
      <c r="F187" s="891"/>
      <c r="G187" s="891"/>
      <c r="H187" s="891"/>
      <c r="I187" s="218">
        <f>'E12-Comportement-Vente'!AI23</f>
        <v>0</v>
      </c>
      <c r="J187" s="219">
        <f>'E12-Comportement-Vente'!AJ23</f>
        <v>0</v>
      </c>
      <c r="K187" s="219">
        <f>'E12-Comportement-Vente'!AK23</f>
        <v>0</v>
      </c>
      <c r="L187" s="322">
        <f>'E12-Comportement-Vente'!AL23</f>
        <v>0</v>
      </c>
    </row>
    <row r="188" spans="1:12" ht="16.5" thickBot="1" x14ac:dyDescent="0.25">
      <c r="A188" s="853" t="s">
        <v>227</v>
      </c>
      <c r="B188" s="854"/>
      <c r="C188" s="854"/>
      <c r="D188" s="854"/>
      <c r="E188" s="854"/>
      <c r="F188" s="854"/>
      <c r="G188" s="854"/>
      <c r="H188" s="854"/>
      <c r="I188" s="855"/>
      <c r="J188" s="855"/>
      <c r="K188" s="855"/>
      <c r="L188" s="325">
        <f>'E12-Comportement-Vente'!AL24</f>
        <v>0</v>
      </c>
    </row>
    <row r="189" spans="1:12" ht="15.75"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'E12-Comportement-Vente'!AI27</f>
        <v>0</v>
      </c>
      <c r="J193" s="213">
        <f>'E12-Comportement-Vente'!AJ27</f>
        <v>0</v>
      </c>
      <c r="K193" s="213">
        <f>'E12-Comportement-Vente'!AK27</f>
        <v>0</v>
      </c>
      <c r="L193" s="320">
        <f>'E12-Comportement-Vente'!AL27</f>
        <v>0</v>
      </c>
    </row>
    <row r="194" spans="1:12" s="153" customFormat="1" ht="12" x14ac:dyDescent="0.2">
      <c r="A194" s="876"/>
      <c r="B194" s="877"/>
      <c r="C194" s="877"/>
      <c r="D194" s="877"/>
      <c r="E194" s="884" t="s">
        <v>146</v>
      </c>
      <c r="F194" s="885"/>
      <c r="G194" s="885"/>
      <c r="H194" s="885"/>
      <c r="I194" s="215">
        <f>'E12-Comportement-Vente'!AI28</f>
        <v>0</v>
      </c>
      <c r="J194" s="216">
        <f>'E12-Comportement-Vente'!AJ28</f>
        <v>0</v>
      </c>
      <c r="K194" s="216">
        <f>'E12-Comportement-Vente'!AK28</f>
        <v>0</v>
      </c>
      <c r="L194" s="321">
        <f>'E12-Comportement-Vente'!AL28</f>
        <v>0</v>
      </c>
    </row>
    <row r="195" spans="1:12" s="153" customFormat="1" ht="12" x14ac:dyDescent="0.2">
      <c r="A195" s="876"/>
      <c r="B195" s="877"/>
      <c r="C195" s="877"/>
      <c r="D195" s="877"/>
      <c r="E195" s="884" t="s">
        <v>147</v>
      </c>
      <c r="F195" s="885"/>
      <c r="G195" s="885"/>
      <c r="H195" s="885"/>
      <c r="I195" s="215">
        <f>'E12-Comportement-Vente'!AI29</f>
        <v>0</v>
      </c>
      <c r="J195" s="216">
        <f>'E12-Comportement-Vente'!AJ29</f>
        <v>0</v>
      </c>
      <c r="K195" s="216">
        <f>'E12-Comportement-Vente'!AK29</f>
        <v>0</v>
      </c>
      <c r="L195" s="321">
        <f>'E12-Comportement-Vente'!AL29</f>
        <v>0</v>
      </c>
    </row>
    <row r="196" spans="1:12" s="153" customFormat="1" thickBot="1" x14ac:dyDescent="0.25">
      <c r="A196" s="878"/>
      <c r="B196" s="879"/>
      <c r="C196" s="879"/>
      <c r="D196" s="879"/>
      <c r="E196" s="886" t="s">
        <v>148</v>
      </c>
      <c r="F196" s="887"/>
      <c r="G196" s="887"/>
      <c r="H196" s="887"/>
      <c r="I196" s="218">
        <f>'E12-Comportement-Vente'!AI30</f>
        <v>0</v>
      </c>
      <c r="J196" s="219">
        <f>'E12-Comportement-Vente'!AJ30</f>
        <v>0</v>
      </c>
      <c r="K196" s="219">
        <f>'E12-Comportement-Vente'!AK30</f>
        <v>0</v>
      </c>
      <c r="L196" s="322">
        <f>'E12-Comportement-Vente'!AL30</f>
        <v>0</v>
      </c>
    </row>
    <row r="197" spans="1:12" ht="16.5" thickBot="1" x14ac:dyDescent="0.25">
      <c r="A197" s="853" t="s">
        <v>149</v>
      </c>
      <c r="B197" s="854"/>
      <c r="C197" s="854"/>
      <c r="D197" s="854"/>
      <c r="E197" s="854"/>
      <c r="F197" s="854"/>
      <c r="G197" s="854"/>
      <c r="H197" s="854"/>
      <c r="I197" s="855"/>
      <c r="J197" s="855"/>
      <c r="K197" s="855"/>
      <c r="L197" s="325">
        <f>'E12-Comportement-Vente'!AL31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récapitulative'!I18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pNRgB0WqVM88iOF9rR/DC0ZFU/oBB6TD5Epu4SNGH4Rx9dAg/H/dltg1PbHTtEJmkHMmTl3UzcIbokjykm4RqA==" saltValue="j/pRlEdABpShz7lxtgcwvQ=="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17" priority="6" operator="equal">
      <formula>0</formula>
    </cfRule>
  </conditionalFormatting>
  <conditionalFormatting sqref="A214:E219">
    <cfRule type="cellIs" dxfId="16" priority="5" operator="equal">
      <formula>0</formula>
    </cfRule>
  </conditionalFormatting>
  <conditionalFormatting sqref="A31:L38">
    <cfRule type="cellIs" dxfId="15" priority="4" operator="equal">
      <formula>0</formula>
    </cfRule>
  </conditionalFormatting>
  <conditionalFormatting sqref="I169:L172">
    <cfRule type="cellIs" dxfId="14" priority="3" operator="equal">
      <formula>0</formula>
    </cfRule>
  </conditionalFormatting>
  <conditionalFormatting sqref="I178:L187">
    <cfRule type="cellIs" dxfId="13" priority="2" operator="equal">
      <formula>0</formula>
    </cfRule>
  </conditionalFormatting>
  <conditionalFormatting sqref="I193:L196">
    <cfRule type="cellIs" dxfId="12"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K101:K108 I131:L131 L140:L141 I169:L172 L197 L188 L173 L199 I178:L187 I193:L196 I123:L125"/>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L219"/>
  <sheetViews>
    <sheetView showGridLines="0" view="pageBreakPreview" zoomScale="105" zoomScaleNormal="100" zoomScaleSheetLayoutView="105" workbookViewId="0">
      <selection activeCell="L199" sqref="L199"/>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Infos!$B$21</f>
        <v>0</v>
      </c>
      <c r="H3" s="813"/>
      <c r="I3" s="814">
        <f>Infos!$E$3</f>
        <v>0</v>
      </c>
      <c r="J3" s="813"/>
      <c r="K3" s="815">
        <f>Infos!$B$7</f>
        <v>44347</v>
      </c>
      <c r="L3" s="816"/>
    </row>
    <row r="4" spans="1:12" ht="8.4499999999999993" customHeight="1" thickBot="1" x14ac:dyDescent="0.25">
      <c r="A4" s="158"/>
      <c r="B4" s="158"/>
      <c r="C4" s="158"/>
      <c r="D4" s="158"/>
      <c r="E4" s="159"/>
      <c r="F4" s="159"/>
      <c r="G4" s="159"/>
      <c r="H4" s="159"/>
      <c r="I4" s="63"/>
      <c r="J4" s="63"/>
      <c r="K4" s="160"/>
      <c r="L4" s="160"/>
    </row>
    <row r="5" spans="1:12" ht="21" thickBot="1" x14ac:dyDescent="0.25">
      <c r="A5" s="158"/>
      <c r="B5" s="158"/>
      <c r="C5" s="158"/>
      <c r="D5" s="158"/>
      <c r="E5" s="1076" t="s">
        <v>175</v>
      </c>
      <c r="F5" s="1077"/>
      <c r="G5" s="1077"/>
      <c r="H5" s="1078"/>
      <c r="I5" s="63"/>
      <c r="J5" s="63"/>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récapitulative'!J$6</f>
        <v/>
      </c>
      <c r="J9" s="174" t="s">
        <v>177</v>
      </c>
      <c r="K9" s="163"/>
      <c r="L9" s="175"/>
    </row>
    <row r="10" spans="1:12" ht="18" x14ac:dyDescent="0.25">
      <c r="A10" s="168"/>
      <c r="B10" s="169"/>
      <c r="C10" s="170"/>
      <c r="D10" s="170"/>
      <c r="E10" s="171" t="s">
        <v>153</v>
      </c>
      <c r="F10" s="172"/>
      <c r="G10" s="173"/>
      <c r="H10" s="173"/>
      <c r="I10" s="314" t="str">
        <f>'Grille récapitulative'!J$7</f>
        <v/>
      </c>
      <c r="J10" s="174" t="s">
        <v>178</v>
      </c>
      <c r="K10" s="163"/>
      <c r="L10" s="175"/>
    </row>
    <row r="11" spans="1:12" ht="18" x14ac:dyDescent="0.25">
      <c r="A11" s="168"/>
      <c r="B11" s="169"/>
      <c r="C11" s="170"/>
      <c r="D11" s="170"/>
      <c r="E11" s="171" t="s">
        <v>154</v>
      </c>
      <c r="F11" s="176"/>
      <c r="G11" s="173"/>
      <c r="H11" s="173"/>
      <c r="I11" s="314" t="str">
        <f>'Grille récapitulative'!J$8</f>
        <v/>
      </c>
      <c r="J11" s="174" t="s">
        <v>179</v>
      </c>
      <c r="K11" s="163"/>
      <c r="L11" s="175"/>
    </row>
    <row r="12" spans="1:12" ht="18" x14ac:dyDescent="0.25">
      <c r="A12" s="168"/>
      <c r="B12" s="169"/>
      <c r="C12" s="170"/>
      <c r="D12" s="170"/>
      <c r="E12" s="171" t="s">
        <v>155</v>
      </c>
      <c r="F12" s="172"/>
      <c r="G12" s="173"/>
      <c r="H12" s="173"/>
      <c r="I12" s="314" t="str">
        <f>'Grille récapitulative'!J$9</f>
        <v/>
      </c>
      <c r="J12" s="174" t="s">
        <v>179</v>
      </c>
      <c r="K12" s="163"/>
      <c r="L12" s="175"/>
    </row>
    <row r="13" spans="1:12" ht="18" x14ac:dyDescent="0.25">
      <c r="A13" s="168"/>
      <c r="B13" s="169"/>
      <c r="C13" s="170"/>
      <c r="D13" s="170"/>
      <c r="E13" s="171" t="s">
        <v>180</v>
      </c>
      <c r="F13" s="172"/>
      <c r="G13" s="173"/>
      <c r="H13" s="173"/>
      <c r="I13" s="314" t="str">
        <f>'Grille récapitulative'!J$10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récapitulative'!J$11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récapitulative'!J$15</f>
        <v>0</v>
      </c>
      <c r="J19" s="174" t="s">
        <v>177</v>
      </c>
      <c r="K19" s="163"/>
      <c r="L19" s="175"/>
    </row>
    <row r="20" spans="1:12" ht="18" x14ac:dyDescent="0.25">
      <c r="A20" s="168"/>
      <c r="B20" s="169"/>
      <c r="C20" s="187"/>
      <c r="D20" s="187"/>
      <c r="E20" s="171" t="s">
        <v>160</v>
      </c>
      <c r="F20" s="176"/>
      <c r="G20" s="173"/>
      <c r="H20" s="173"/>
      <c r="I20" s="315">
        <f>'Grille récapitulative'!J$16</f>
        <v>0</v>
      </c>
      <c r="J20" s="174" t="s">
        <v>184</v>
      </c>
      <c r="K20" s="163"/>
      <c r="L20" s="175"/>
    </row>
    <row r="21" spans="1:12" ht="18" x14ac:dyDescent="0.25">
      <c r="A21" s="168"/>
      <c r="B21" s="169"/>
      <c r="C21" s="187"/>
      <c r="D21" s="187"/>
      <c r="E21" s="171" t="s">
        <v>161</v>
      </c>
      <c r="F21" s="176"/>
      <c r="G21" s="173"/>
      <c r="H21" s="173"/>
      <c r="I21" s="315">
        <f>'Grille récapitulative'!J$17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récapitulative'!J$18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récapitulative'!J$22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récapitulative'!J$25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Infos!$B$22</f>
        <v>0</v>
      </c>
      <c r="H54" s="813"/>
      <c r="I54" s="814">
        <f>Infos!$E$3</f>
        <v>0</v>
      </c>
      <c r="J54" s="813"/>
      <c r="K54" s="815">
        <f>Infos!$B$7</f>
        <v>44347</v>
      </c>
      <c r="L54" s="816"/>
    </row>
    <row r="55" spans="1:12" ht="15.75" x14ac:dyDescent="0.25">
      <c r="A55" s="169"/>
      <c r="B55" s="169"/>
      <c r="C55" s="81"/>
      <c r="D55" s="81"/>
      <c r="E55" s="200"/>
      <c r="F55" s="200"/>
      <c r="G55" s="161"/>
      <c r="H55" s="161"/>
      <c r="I55" s="161"/>
      <c r="J55" s="63"/>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201" t="s">
        <v>45</v>
      </c>
      <c r="B59" s="202" t="s">
        <v>55</v>
      </c>
      <c r="C59" s="203"/>
      <c r="D59" s="203"/>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'E11-Organisation-Préparation'!AF7</f>
        <v>0</v>
      </c>
      <c r="J60" s="958">
        <f>'E11-Organisation-Préparation'!AG7</f>
        <v>0</v>
      </c>
      <c r="K60" s="958">
        <f>'E11-Organisation-Préparation'!AH7</f>
        <v>0</v>
      </c>
      <c r="L60" s="961" t="str">
        <f>'E11-Organisation-Préparation'!AI7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'E11-Organisation-Préparation'!AI12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201" t="s">
        <v>45</v>
      </c>
      <c r="B69" s="202" t="s">
        <v>55</v>
      </c>
      <c r="C69" s="202" t="s">
        <v>44</v>
      </c>
      <c r="D69" s="201"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'E11-Organisation-Préparation'!AF16</f>
        <v>0</v>
      </c>
      <c r="J70" s="958">
        <f>'E11-Organisation-Préparation'!AG16</f>
        <v>0</v>
      </c>
      <c r="K70" s="958">
        <f>'E11-Organisation-Préparation'!AH16</f>
        <v>0</v>
      </c>
      <c r="L70" s="1011" t="str">
        <f>'E11-Organisation-Préparation'!AI16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212">
        <f>'E11-Organisation-Préparation'!AF19</f>
        <v>0</v>
      </c>
      <c r="J73" s="213">
        <f>'E11-Organisation-Préparation'!AG19</f>
        <v>0</v>
      </c>
      <c r="K73" s="213">
        <f>'E11-Organisation-Préparation'!AH19</f>
        <v>0</v>
      </c>
      <c r="L73" s="1011" t="str">
        <f>'E11-Organisation-Préparation'!AI19</f>
        <v/>
      </c>
    </row>
    <row r="74" spans="1:12" s="153" customFormat="1" ht="14.1" customHeight="1" x14ac:dyDescent="0.2">
      <c r="A74" s="940"/>
      <c r="B74" s="940"/>
      <c r="C74" s="214" t="s">
        <v>6</v>
      </c>
      <c r="D74" s="1021" t="s">
        <v>49</v>
      </c>
      <c r="E74" s="1023" t="s">
        <v>212</v>
      </c>
      <c r="F74" s="1024"/>
      <c r="G74" s="1024"/>
      <c r="H74" s="1024"/>
      <c r="I74" s="215">
        <f>'E11-Organisation-Préparation'!AF20</f>
        <v>0</v>
      </c>
      <c r="J74" s="216">
        <f>'E11-Organisation-Préparation'!AG20</f>
        <v>0</v>
      </c>
      <c r="K74" s="216">
        <f>'E11-Organisation-Préparation'!AH20</f>
        <v>0</v>
      </c>
      <c r="L74" s="1012"/>
    </row>
    <row r="75" spans="1:12" s="153" customFormat="1" ht="16.899999999999999" customHeight="1" thickBot="1" x14ac:dyDescent="0.25">
      <c r="A75" s="1004"/>
      <c r="B75" s="1004"/>
      <c r="C75" s="217" t="s">
        <v>5</v>
      </c>
      <c r="D75" s="1022"/>
      <c r="E75" s="1025" t="s">
        <v>63</v>
      </c>
      <c r="F75" s="1026"/>
      <c r="G75" s="1026"/>
      <c r="H75" s="1026"/>
      <c r="I75" s="218">
        <f>'E11-Organisation-Préparation'!AF21</f>
        <v>0</v>
      </c>
      <c r="J75" s="219">
        <f>'E11-Organisation-Préparation'!AG21</f>
        <v>0</v>
      </c>
      <c r="K75" s="219">
        <f>'E11-Organisation-Préparation'!AH21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'E11-Organisation-Préparation'!AF22</f>
        <v>0</v>
      </c>
      <c r="J76" s="222">
        <f>'E11-Organisation-Préparation'!AG22</f>
        <v>0</v>
      </c>
      <c r="K76" s="222">
        <f>'E11-Organisation-Préparation'!AH22</f>
        <v>0</v>
      </c>
      <c r="L76" s="1020" t="str">
        <f>'E11-Organisation-Préparation'!AI22</f>
        <v/>
      </c>
    </row>
    <row r="77" spans="1:12" s="153" customFormat="1" ht="36" x14ac:dyDescent="0.2">
      <c r="A77" s="940"/>
      <c r="B77" s="940"/>
      <c r="C77" s="223" t="s">
        <v>6</v>
      </c>
      <c r="D77" s="224" t="s">
        <v>50</v>
      </c>
      <c r="E77" s="1007"/>
      <c r="F77" s="1008"/>
      <c r="G77" s="1008"/>
      <c r="H77" s="1008"/>
      <c r="I77" s="225">
        <f>'E11-Organisation-Préparation'!AF23</f>
        <v>0</v>
      </c>
      <c r="J77" s="226">
        <f>'E11-Organisation-Préparation'!AG23</f>
        <v>0</v>
      </c>
      <c r="K77" s="226">
        <f>'E11-Organisation-Préparation'!AH23</f>
        <v>0</v>
      </c>
      <c r="L77" s="1012"/>
    </row>
    <row r="78" spans="1:12" s="153" customFormat="1" ht="24.4" customHeight="1" thickBot="1" x14ac:dyDescent="0.25">
      <c r="A78" s="1004"/>
      <c r="B78" s="1004"/>
      <c r="C78" s="227" t="s">
        <v>5</v>
      </c>
      <c r="D78" s="228" t="s">
        <v>50</v>
      </c>
      <c r="E78" s="1009"/>
      <c r="F78" s="1010"/>
      <c r="G78" s="1010"/>
      <c r="H78" s="1010"/>
      <c r="I78" s="229">
        <f>'E11-Organisation-Préparation'!AF24</f>
        <v>0</v>
      </c>
      <c r="J78" s="230">
        <f>'E11-Organisation-Préparation'!AG24</f>
        <v>0</v>
      </c>
      <c r="K78" s="230">
        <f>'E11-Organisation-Préparation'!AH24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'E11-Organisation-Préparation'!AF25</f>
        <v>0</v>
      </c>
      <c r="J79" s="235">
        <f>'E11-Organisation-Préparation'!AG25</f>
        <v>0</v>
      </c>
      <c r="K79" s="235">
        <f>'E11-Organisation-Préparation'!AH25</f>
        <v>0</v>
      </c>
      <c r="L79" s="326" t="str">
        <f>'E11-Organisation-Préparation'!AI25</f>
        <v/>
      </c>
    </row>
    <row r="80" spans="1:12" s="153" customFormat="1" ht="16.350000000000001" customHeight="1" x14ac:dyDescent="0.2">
      <c r="A80" s="984" t="s">
        <v>67</v>
      </c>
      <c r="B80" s="984">
        <v>0.75</v>
      </c>
      <c r="C80" s="210" t="s">
        <v>0</v>
      </c>
      <c r="D80" s="211" t="s">
        <v>52</v>
      </c>
      <c r="E80" s="1005" t="s">
        <v>68</v>
      </c>
      <c r="F80" s="1006"/>
      <c r="G80" s="1006"/>
      <c r="H80" s="1006"/>
      <c r="I80" s="212">
        <f>'E11-Organisation-Préparation'!AF26</f>
        <v>0</v>
      </c>
      <c r="J80" s="213">
        <f>'E11-Organisation-Préparation'!AG26</f>
        <v>0</v>
      </c>
      <c r="K80" s="213">
        <f>'E11-Organisation-Préparation'!AH26</f>
        <v>0</v>
      </c>
      <c r="L80" s="1011" t="str">
        <f>'E11-Organisation-Préparation'!AI26</f>
        <v/>
      </c>
    </row>
    <row r="81" spans="1:12" s="153" customFormat="1" ht="19.5" customHeight="1" x14ac:dyDescent="0.2">
      <c r="A81" s="940"/>
      <c r="B81" s="940"/>
      <c r="C81" s="214" t="s">
        <v>6</v>
      </c>
      <c r="D81" s="224" t="s">
        <v>53</v>
      </c>
      <c r="E81" s="1007"/>
      <c r="F81" s="1008"/>
      <c r="G81" s="1008"/>
      <c r="H81" s="1008"/>
      <c r="I81" s="215">
        <f>'E11-Organisation-Préparation'!AF27</f>
        <v>0</v>
      </c>
      <c r="J81" s="216">
        <f>'E11-Organisation-Préparation'!AG27</f>
        <v>0</v>
      </c>
      <c r="K81" s="216">
        <f>'E11-Organisation-Préparation'!AH27</f>
        <v>0</v>
      </c>
      <c r="L81" s="1012"/>
    </row>
    <row r="82" spans="1:12" s="153" customFormat="1" ht="17.25" customHeight="1" thickBot="1" x14ac:dyDescent="0.25">
      <c r="A82" s="1004"/>
      <c r="B82" s="1004"/>
      <c r="C82" s="217" t="s">
        <v>5</v>
      </c>
      <c r="D82" s="228" t="s">
        <v>54</v>
      </c>
      <c r="E82" s="1009"/>
      <c r="F82" s="1010"/>
      <c r="G82" s="1010"/>
      <c r="H82" s="1010"/>
      <c r="I82" s="218">
        <f>'E11-Organisation-Préparation'!AF28</f>
        <v>0</v>
      </c>
      <c r="J82" s="219">
        <f>'E11-Organisation-Préparation'!AG28</f>
        <v>0</v>
      </c>
      <c r="K82" s="219">
        <f>'E11-Organisation-Préparation'!AH28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'E11-Organisation-Préparation'!AF29</f>
        <v>0</v>
      </c>
      <c r="J83" s="235">
        <f>'E11-Organisation-Préparation'!AG29</f>
        <v>0</v>
      </c>
      <c r="K83" s="235">
        <f>'E11-Organisation-Préparation'!AH29</f>
        <v>0</v>
      </c>
      <c r="L83" s="326" t="str">
        <f>'E11-Organisation-Préparation'!AI29</f>
        <v/>
      </c>
    </row>
    <row r="84" spans="1:12" s="153" customFormat="1" ht="12" x14ac:dyDescent="0.2">
      <c r="A84" s="984" t="s">
        <v>71</v>
      </c>
      <c r="B84" s="984">
        <v>0.5</v>
      </c>
      <c r="C84" s="210" t="s">
        <v>6</v>
      </c>
      <c r="D84" s="237" t="s">
        <v>54</v>
      </c>
      <c r="E84" s="1005" t="s">
        <v>72</v>
      </c>
      <c r="F84" s="1006"/>
      <c r="G84" s="1006"/>
      <c r="H84" s="1006"/>
      <c r="I84" s="212">
        <f>'E11-Organisation-Préparation'!AF30</f>
        <v>0</v>
      </c>
      <c r="J84" s="213">
        <f>'E11-Organisation-Préparation'!AG30</f>
        <v>0</v>
      </c>
      <c r="K84" s="213">
        <f>'E11-Organisation-Préparation'!AH30</f>
        <v>0</v>
      </c>
      <c r="L84" s="1011" t="str">
        <f>'E11-Organisation-Préparation'!AI30</f>
        <v/>
      </c>
    </row>
    <row r="85" spans="1:12" s="153" customFormat="1" ht="13.15" customHeight="1" thickBot="1" x14ac:dyDescent="0.25">
      <c r="A85" s="1004"/>
      <c r="B85" s="1004"/>
      <c r="C85" s="217" t="s">
        <v>5</v>
      </c>
      <c r="D85" s="238" t="s">
        <v>54</v>
      </c>
      <c r="E85" s="1009"/>
      <c r="F85" s="1010"/>
      <c r="G85" s="1010"/>
      <c r="H85" s="1010"/>
      <c r="I85" s="218">
        <f>'E11-Organisation-Préparation'!AF31</f>
        <v>0</v>
      </c>
      <c r="J85" s="219">
        <f>'E11-Organisation-Préparation'!AG31</f>
        <v>0</v>
      </c>
      <c r="K85" s="219">
        <f>'E11-Organisation-Préparation'!AH31</f>
        <v>0</v>
      </c>
      <c r="L85" s="1013"/>
    </row>
    <row r="86" spans="1:12" s="153" customFormat="1" ht="21.2" customHeight="1" x14ac:dyDescent="0.2">
      <c r="A86" s="984" t="s">
        <v>73</v>
      </c>
      <c r="B86" s="984">
        <v>0.5</v>
      </c>
      <c r="C86" s="210" t="s">
        <v>6</v>
      </c>
      <c r="D86" s="239" t="s">
        <v>54</v>
      </c>
      <c r="E86" s="1014" t="s">
        <v>74</v>
      </c>
      <c r="F86" s="1015"/>
      <c r="G86" s="1015"/>
      <c r="H86" s="1015"/>
      <c r="I86" s="212">
        <f>'E11-Organisation-Préparation'!AF32</f>
        <v>0</v>
      </c>
      <c r="J86" s="213">
        <f>'E11-Organisation-Préparation'!AG32</f>
        <v>0</v>
      </c>
      <c r="K86" s="213">
        <f>'E11-Organisation-Préparation'!AH32</f>
        <v>0</v>
      </c>
      <c r="L86" s="1011" t="str">
        <f>'E11-Organisation-Préparation'!AI32</f>
        <v/>
      </c>
    </row>
    <row r="87" spans="1:12" s="153" customFormat="1" ht="23.85" customHeight="1" thickBot="1" x14ac:dyDescent="0.25">
      <c r="A87" s="1004"/>
      <c r="B87" s="1004"/>
      <c r="C87" s="217" t="s">
        <v>5</v>
      </c>
      <c r="D87" s="240" t="s">
        <v>53</v>
      </c>
      <c r="E87" s="1016"/>
      <c r="F87" s="1017"/>
      <c r="G87" s="1017"/>
      <c r="H87" s="1017"/>
      <c r="I87" s="218">
        <f>'E11-Organisation-Préparation'!AF33</f>
        <v>0</v>
      </c>
      <c r="J87" s="219">
        <f>'E11-Organisation-Préparation'!AG33</f>
        <v>0</v>
      </c>
      <c r="K87" s="219">
        <f>'E11-Organisation-Préparation'!AH33</f>
        <v>0</v>
      </c>
      <c r="L87" s="1013"/>
    </row>
    <row r="88" spans="1:12" s="153" customFormat="1" ht="15" customHeight="1" x14ac:dyDescent="0.2">
      <c r="A88" s="984" t="s">
        <v>75</v>
      </c>
      <c r="B88" s="984">
        <v>0.75</v>
      </c>
      <c r="C88" s="210" t="s">
        <v>0</v>
      </c>
      <c r="D88" s="239" t="s">
        <v>53</v>
      </c>
      <c r="E88" s="1005" t="s">
        <v>76</v>
      </c>
      <c r="F88" s="1006"/>
      <c r="G88" s="1006"/>
      <c r="H88" s="1006"/>
      <c r="I88" s="212">
        <f>'E11-Organisation-Préparation'!AF34</f>
        <v>0</v>
      </c>
      <c r="J88" s="213">
        <f>'E11-Organisation-Préparation'!AG34</f>
        <v>0</v>
      </c>
      <c r="K88" s="213">
        <f>'E11-Organisation-Préparation'!AH34</f>
        <v>0</v>
      </c>
      <c r="L88" s="1011" t="str">
        <f>'E11-Organisation-Préparation'!AI34</f>
        <v/>
      </c>
    </row>
    <row r="89" spans="1:12" s="153" customFormat="1" ht="14.65" customHeight="1" x14ac:dyDescent="0.2">
      <c r="A89" s="940"/>
      <c r="B89" s="940"/>
      <c r="C89" s="214" t="s">
        <v>6</v>
      </c>
      <c r="D89" s="241" t="s">
        <v>53</v>
      </c>
      <c r="E89" s="1007"/>
      <c r="F89" s="1008"/>
      <c r="G89" s="1008"/>
      <c r="H89" s="1008"/>
      <c r="I89" s="215">
        <f>'E11-Organisation-Préparation'!AF35</f>
        <v>0</v>
      </c>
      <c r="J89" s="216">
        <f>'E11-Organisation-Préparation'!AG35</f>
        <v>0</v>
      </c>
      <c r="K89" s="216">
        <f>'E11-Organisation-Préparation'!AH35</f>
        <v>0</v>
      </c>
      <c r="L89" s="1012"/>
    </row>
    <row r="90" spans="1:12" s="153" customFormat="1" ht="16.899999999999999" customHeight="1" thickBot="1" x14ac:dyDescent="0.25">
      <c r="A90" s="1004"/>
      <c r="B90" s="1004"/>
      <c r="C90" s="217" t="s">
        <v>5</v>
      </c>
      <c r="D90" s="240" t="s">
        <v>53</v>
      </c>
      <c r="E90" s="1009"/>
      <c r="F90" s="1010"/>
      <c r="G90" s="1010"/>
      <c r="H90" s="1010"/>
      <c r="I90" s="218">
        <f>'E11-Organisation-Préparation'!AF36</f>
        <v>0</v>
      </c>
      <c r="J90" s="219">
        <f>'E11-Organisation-Préparation'!AG36</f>
        <v>0</v>
      </c>
      <c r="K90" s="219">
        <f>'E11-Organisation-Préparation'!AH36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'E11-Pesées'!P15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'E11-Organisation-Préparation'!AI40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'E11-Pesées'!P6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'E11-Pesées'!P7</f>
        <v>0</v>
      </c>
      <c r="L102" s="251"/>
    </row>
    <row r="103" spans="1:12" ht="18" thickBot="1" x14ac:dyDescent="0.35">
      <c r="A103" s="113"/>
      <c r="B103" s="113"/>
      <c r="C103" s="246"/>
      <c r="D103" s="261" t="s">
        <v>95</v>
      </c>
      <c r="E103" s="262">
        <v>1</v>
      </c>
      <c r="F103" s="262">
        <v>3</v>
      </c>
      <c r="G103" s="262">
        <v>5</v>
      </c>
      <c r="H103" s="109"/>
      <c r="I103" s="835" t="s">
        <v>6</v>
      </c>
      <c r="J103" s="255" t="s">
        <v>107</v>
      </c>
      <c r="K103" s="256">
        <f>'E11-Pesées'!P8</f>
        <v>0</v>
      </c>
      <c r="L103" s="113"/>
    </row>
    <row r="104" spans="1:12" ht="18" thickBot="1" x14ac:dyDescent="0.35">
      <c r="A104" s="113"/>
      <c r="B104" s="113"/>
      <c r="C104" s="246"/>
      <c r="D104" s="263"/>
      <c r="E104" s="264"/>
      <c r="F104" s="264"/>
      <c r="G104" s="264"/>
      <c r="H104" s="109"/>
      <c r="I104" s="836"/>
      <c r="J104" s="259" t="s">
        <v>108</v>
      </c>
      <c r="K104" s="260">
        <f>'E11-Pesées'!P9</f>
        <v>0</v>
      </c>
      <c r="L104" s="265"/>
    </row>
    <row r="105" spans="1:12" ht="18" thickBot="1" x14ac:dyDescent="0.35">
      <c r="A105" s="113"/>
      <c r="B105" s="113"/>
      <c r="C105" s="246"/>
      <c r="D105" s="964" t="s">
        <v>217</v>
      </c>
      <c r="E105" s="965"/>
      <c r="F105" s="965"/>
      <c r="G105" s="966"/>
      <c r="H105" s="109"/>
      <c r="I105" s="835" t="s">
        <v>5</v>
      </c>
      <c r="J105" s="255" t="s">
        <v>107</v>
      </c>
      <c r="K105" s="256">
        <f>'E11-Pesées'!P10</f>
        <v>0</v>
      </c>
      <c r="L105" s="266"/>
    </row>
    <row r="106" spans="1:12" ht="18" thickBot="1" x14ac:dyDescent="0.35">
      <c r="A106" s="113"/>
      <c r="B106" s="113"/>
      <c r="C106" s="246"/>
      <c r="D106" s="267"/>
      <c r="E106" s="253" t="s">
        <v>2</v>
      </c>
      <c r="F106" s="268" t="s">
        <v>3</v>
      </c>
      <c r="G106" s="269" t="s">
        <v>4</v>
      </c>
      <c r="H106" s="109"/>
      <c r="I106" s="836"/>
      <c r="J106" s="259" t="s">
        <v>108</v>
      </c>
      <c r="K106" s="260">
        <f>'E11-Pesées'!P11</f>
        <v>0</v>
      </c>
      <c r="L106" s="266"/>
    </row>
    <row r="107" spans="1:12" ht="17.25" x14ac:dyDescent="0.3">
      <c r="A107" s="113"/>
      <c r="B107" s="113"/>
      <c r="C107" s="246"/>
      <c r="D107" s="270" t="s">
        <v>90</v>
      </c>
      <c r="E107" s="258" t="s">
        <v>97</v>
      </c>
      <c r="F107" s="258" t="s">
        <v>98</v>
      </c>
      <c r="G107" s="271" t="s">
        <v>99</v>
      </c>
      <c r="H107" s="109"/>
      <c r="I107" s="967" t="s">
        <v>109</v>
      </c>
      <c r="J107" s="968"/>
      <c r="K107" s="829" t="str">
        <f>'E11-Pesées'!P12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'E11-Pesées'!P15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Infos!$B$22</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'E11-Présentation-Hygiène-Entret'!AF6</f>
        <v>0</v>
      </c>
      <c r="J123" s="958">
        <f>'E11-Présentation-Hygiène-Entret'!AG6</f>
        <v>0</v>
      </c>
      <c r="K123" s="958">
        <f>'E11-Présentation-Hygiène-Entret'!AH6</f>
        <v>0</v>
      </c>
      <c r="L123" s="961" t="str">
        <f>'E11-Présentation-Hygiène-Entret'!AI6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'E11-Présentation-Hygiène-Entret'!AI9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285" t="s">
        <v>116</v>
      </c>
      <c r="B131" s="283">
        <v>0.75</v>
      </c>
      <c r="C131" s="933" t="s">
        <v>84</v>
      </c>
      <c r="D131" s="934"/>
      <c r="E131" s="935" t="s">
        <v>117</v>
      </c>
      <c r="F131" s="936"/>
      <c r="G131" s="936"/>
      <c r="H131" s="936"/>
      <c r="I131" s="234">
        <f>'E11-Présentation-Hygiène-Entret'!AF12</f>
        <v>0</v>
      </c>
      <c r="J131" s="235">
        <f>'E11-Présentation-Hygiène-Entret'!AG12</f>
        <v>0</v>
      </c>
      <c r="K131" s="235">
        <f>'E11-Présentation-Hygiène-Entret'!AH12</f>
        <v>0</v>
      </c>
      <c r="L131" s="326" t="str">
        <f>'E11-Présentation-Hygiène-Entret'!AI12</f>
        <v/>
      </c>
    </row>
    <row r="132" spans="1:12" ht="16.5" thickBot="1" x14ac:dyDescent="0.25">
      <c r="A132" s="910" t="s">
        <v>123</v>
      </c>
      <c r="B132" s="911"/>
      <c r="C132" s="911"/>
      <c r="D132" s="911"/>
      <c r="E132" s="911"/>
      <c r="F132" s="911"/>
      <c r="G132" s="911"/>
      <c r="H132" s="911"/>
      <c r="I132" s="911"/>
      <c r="J132" s="911"/>
      <c r="K132" s="911"/>
      <c r="L132" s="318" t="str">
        <f>'E11-Présentation-Hygiène-Entret'!AI13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'E11-Présentation-Hygiène-Entret'!AF16</f>
        <v>0</v>
      </c>
      <c r="J137" s="235">
        <f>'E11-Présentation-Hygiène-Entret'!AG16</f>
        <v>0</v>
      </c>
      <c r="K137" s="235">
        <f>'E11-Présentation-Hygiène-Entret'!AH16</f>
        <v>0</v>
      </c>
      <c r="L137" s="326" t="str">
        <f>'E11-Présentation-Hygiène-Entret'!AI16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'E11-Présentation-Hygiène-Entret'!AI17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récapitulative'!J11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Infos!$B$22</f>
        <v>0</v>
      </c>
      <c r="H164" s="813"/>
      <c r="I164" s="814">
        <f>Infos!$E$3</f>
        <v>0</v>
      </c>
      <c r="J164" s="813"/>
      <c r="K164" s="815">
        <f>Infos!$B$21</f>
        <v>0</v>
      </c>
      <c r="L164" s="816"/>
    </row>
    <row r="165" spans="1:12" ht="16.5" thickBot="1" x14ac:dyDescent="0.25">
      <c r="A165" s="295"/>
      <c r="B165" s="158"/>
      <c r="C165" s="158"/>
      <c r="D165" s="158"/>
      <c r="E165" s="159"/>
      <c r="F165" s="159"/>
      <c r="G165" s="159"/>
      <c r="H165" s="159"/>
      <c r="I165" s="63"/>
      <c r="J165" s="63"/>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212">
        <f>'E12-Comportement-Vente'!AN7</f>
        <v>0</v>
      </c>
      <c r="J169" s="213">
        <f>'E12-Comportement-Vente'!AO7</f>
        <v>0</v>
      </c>
      <c r="K169" s="213">
        <f>'E12-Comportement-Vente'!AP7</f>
        <v>0</v>
      </c>
      <c r="L169" s="320">
        <f>'E12-Comportement-Vente'!AQ7</f>
        <v>0</v>
      </c>
    </row>
    <row r="170" spans="1:12" s="153" customFormat="1" ht="12" x14ac:dyDescent="0.2">
      <c r="A170" s="876"/>
      <c r="B170" s="877"/>
      <c r="C170" s="877"/>
      <c r="D170" s="877"/>
      <c r="E170" s="888" t="s">
        <v>128</v>
      </c>
      <c r="F170" s="889"/>
      <c r="G170" s="889"/>
      <c r="H170" s="889"/>
      <c r="I170" s="215">
        <f>'E12-Comportement-Vente'!AN8</f>
        <v>0</v>
      </c>
      <c r="J170" s="216">
        <f>'E12-Comportement-Vente'!AO8</f>
        <v>0</v>
      </c>
      <c r="K170" s="216">
        <f>'E12-Comportement-Vente'!AP8</f>
        <v>0</v>
      </c>
      <c r="L170" s="321">
        <f>'E12-Comportement-Vente'!AQ8</f>
        <v>0</v>
      </c>
    </row>
    <row r="171" spans="1:12" s="153" customFormat="1" ht="12" x14ac:dyDescent="0.2">
      <c r="A171" s="876"/>
      <c r="B171" s="877"/>
      <c r="C171" s="877"/>
      <c r="D171" s="877"/>
      <c r="E171" s="888" t="s">
        <v>129</v>
      </c>
      <c r="F171" s="889"/>
      <c r="G171" s="889"/>
      <c r="H171" s="889"/>
      <c r="I171" s="215">
        <f>'E12-Comportement-Vente'!AN9</f>
        <v>0</v>
      </c>
      <c r="J171" s="216">
        <f>'E12-Comportement-Vente'!AO9</f>
        <v>0</v>
      </c>
      <c r="K171" s="216">
        <f>'E12-Comportement-Vente'!AP9</f>
        <v>0</v>
      </c>
      <c r="L171" s="321">
        <f>'E12-Comportement-Vente'!AQ9</f>
        <v>0</v>
      </c>
    </row>
    <row r="172" spans="1:12" s="153" customFormat="1" thickBot="1" x14ac:dyDescent="0.25">
      <c r="A172" s="878"/>
      <c r="B172" s="879"/>
      <c r="C172" s="879"/>
      <c r="D172" s="879"/>
      <c r="E172" s="908" t="s">
        <v>130</v>
      </c>
      <c r="F172" s="909"/>
      <c r="G172" s="909"/>
      <c r="H172" s="909"/>
      <c r="I172" s="218">
        <f>'E12-Comportement-Vente'!AN10</f>
        <v>0</v>
      </c>
      <c r="J172" s="219">
        <f>'E12-Comportement-Vente'!AO10</f>
        <v>0</v>
      </c>
      <c r="K172" s="219">
        <f>'E12-Comportement-Vente'!AP10</f>
        <v>0</v>
      </c>
      <c r="L172" s="322">
        <f>'E12-Comportement-Vente'!AQ10</f>
        <v>0</v>
      </c>
    </row>
    <row r="173" spans="1:12" ht="16.5" thickBot="1" x14ac:dyDescent="0.3">
      <c r="A173" s="853" t="s">
        <v>151</v>
      </c>
      <c r="B173" s="854"/>
      <c r="C173" s="854"/>
      <c r="D173" s="854"/>
      <c r="E173" s="854"/>
      <c r="F173" s="854"/>
      <c r="G173" s="854"/>
      <c r="H173" s="854"/>
      <c r="I173" s="855"/>
      <c r="J173" s="855"/>
      <c r="K173" s="855"/>
      <c r="L173" s="324">
        <f>'E12-Comportement-Vente'!AQ11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212">
        <f>'E12-Comportement-Vente'!AN14</f>
        <v>0</v>
      </c>
      <c r="J178" s="213">
        <f>'E12-Comportement-Vente'!AO14</f>
        <v>0</v>
      </c>
      <c r="K178" s="213">
        <f>'E12-Comportement-Vente'!AP14</f>
        <v>0</v>
      </c>
      <c r="L178" s="320">
        <f>'E12-Comportement-Vente'!AQ14</f>
        <v>0</v>
      </c>
    </row>
    <row r="179" spans="1:12" s="153" customFormat="1" ht="12" x14ac:dyDescent="0.2">
      <c r="A179" s="897"/>
      <c r="B179" s="898"/>
      <c r="C179" s="898"/>
      <c r="D179" s="898"/>
      <c r="E179" s="888" t="s">
        <v>134</v>
      </c>
      <c r="F179" s="889"/>
      <c r="G179" s="889"/>
      <c r="H179" s="889"/>
      <c r="I179" s="215">
        <f>'E12-Comportement-Vente'!AN15</f>
        <v>0</v>
      </c>
      <c r="J179" s="216">
        <f>'E12-Comportement-Vente'!AO15</f>
        <v>0</v>
      </c>
      <c r="K179" s="216">
        <f>'E12-Comportement-Vente'!AP15</f>
        <v>0</v>
      </c>
      <c r="L179" s="321">
        <f>'E12-Comportement-Vente'!AQ15</f>
        <v>0</v>
      </c>
    </row>
    <row r="180" spans="1:12" s="153" customFormat="1" ht="12" x14ac:dyDescent="0.2">
      <c r="A180" s="897"/>
      <c r="B180" s="898"/>
      <c r="C180" s="898"/>
      <c r="D180" s="898"/>
      <c r="E180" s="888" t="s">
        <v>135</v>
      </c>
      <c r="F180" s="889"/>
      <c r="G180" s="889"/>
      <c r="H180" s="889"/>
      <c r="I180" s="215">
        <f>'E12-Comportement-Vente'!AN16</f>
        <v>0</v>
      </c>
      <c r="J180" s="216">
        <f>'E12-Comportement-Vente'!AO16</f>
        <v>0</v>
      </c>
      <c r="K180" s="216">
        <f>'E12-Comportement-Vente'!AP16</f>
        <v>0</v>
      </c>
      <c r="L180" s="321">
        <f>'E12-Comportement-Vente'!AQ16</f>
        <v>0</v>
      </c>
    </row>
    <row r="181" spans="1:12" s="153" customFormat="1" ht="12" x14ac:dyDescent="0.2">
      <c r="A181" s="897"/>
      <c r="B181" s="898"/>
      <c r="C181" s="898"/>
      <c r="D181" s="898"/>
      <c r="E181" s="903" t="s">
        <v>136</v>
      </c>
      <c r="F181" s="904"/>
      <c r="G181" s="904"/>
      <c r="H181" s="904"/>
      <c r="I181" s="215">
        <f>'E12-Comportement-Vente'!AN17</f>
        <v>0</v>
      </c>
      <c r="J181" s="216">
        <f>'E12-Comportement-Vente'!AO17</f>
        <v>0</v>
      </c>
      <c r="K181" s="216">
        <f>'E12-Comportement-Vente'!AP17</f>
        <v>0</v>
      </c>
      <c r="L181" s="321">
        <f>'E12-Comportement-Vente'!AQ17</f>
        <v>0</v>
      </c>
    </row>
    <row r="182" spans="1:12" s="153" customFormat="1" ht="12" x14ac:dyDescent="0.2">
      <c r="A182" s="897"/>
      <c r="B182" s="898"/>
      <c r="C182" s="898"/>
      <c r="D182" s="898"/>
      <c r="E182" s="888" t="s">
        <v>137</v>
      </c>
      <c r="F182" s="889"/>
      <c r="G182" s="889"/>
      <c r="H182" s="889"/>
      <c r="I182" s="215">
        <f>'E12-Comportement-Vente'!AN18</f>
        <v>0</v>
      </c>
      <c r="J182" s="216">
        <f>'E12-Comportement-Vente'!AO18</f>
        <v>0</v>
      </c>
      <c r="K182" s="216">
        <f>'E12-Comportement-Vente'!AP18</f>
        <v>0</v>
      </c>
      <c r="L182" s="321">
        <f>'E12-Comportement-Vente'!AQ18</f>
        <v>0</v>
      </c>
    </row>
    <row r="183" spans="1:12" s="153" customFormat="1" ht="12" x14ac:dyDescent="0.2">
      <c r="A183" s="897"/>
      <c r="B183" s="898"/>
      <c r="C183" s="898"/>
      <c r="D183" s="898"/>
      <c r="E183" s="888" t="s">
        <v>138</v>
      </c>
      <c r="F183" s="889"/>
      <c r="G183" s="889"/>
      <c r="H183" s="889"/>
      <c r="I183" s="215">
        <f>'E12-Comportement-Vente'!AN19</f>
        <v>0</v>
      </c>
      <c r="J183" s="216">
        <f>'E12-Comportement-Vente'!AO19</f>
        <v>0</v>
      </c>
      <c r="K183" s="216">
        <f>'E12-Comportement-Vente'!AP19</f>
        <v>0</v>
      </c>
      <c r="L183" s="321">
        <f>'E12-Comportement-Vente'!AQ19</f>
        <v>0</v>
      </c>
    </row>
    <row r="184" spans="1:12" s="153" customFormat="1" ht="12" x14ac:dyDescent="0.2">
      <c r="A184" s="897"/>
      <c r="B184" s="898"/>
      <c r="C184" s="898"/>
      <c r="D184" s="898"/>
      <c r="E184" s="888" t="s">
        <v>139</v>
      </c>
      <c r="F184" s="889"/>
      <c r="G184" s="889"/>
      <c r="H184" s="889"/>
      <c r="I184" s="215">
        <f>'E12-Comportement-Vente'!AN20</f>
        <v>0</v>
      </c>
      <c r="J184" s="216">
        <f>'E12-Comportement-Vente'!AO20</f>
        <v>0</v>
      </c>
      <c r="K184" s="216">
        <f>'E12-Comportement-Vente'!AP20</f>
        <v>0</v>
      </c>
      <c r="L184" s="321">
        <f>'E12-Comportement-Vente'!AQ20</f>
        <v>0</v>
      </c>
    </row>
    <row r="185" spans="1:12" s="153" customFormat="1" ht="12" x14ac:dyDescent="0.2">
      <c r="A185" s="897"/>
      <c r="B185" s="898"/>
      <c r="C185" s="898"/>
      <c r="D185" s="898"/>
      <c r="E185" s="888" t="s">
        <v>140</v>
      </c>
      <c r="F185" s="889"/>
      <c r="G185" s="889"/>
      <c r="H185" s="889"/>
      <c r="I185" s="215">
        <f>'E12-Comportement-Vente'!AN21</f>
        <v>0</v>
      </c>
      <c r="J185" s="216">
        <f>'E12-Comportement-Vente'!AO21</f>
        <v>0</v>
      </c>
      <c r="K185" s="216">
        <f>'E12-Comportement-Vente'!AP21</f>
        <v>0</v>
      </c>
      <c r="L185" s="321">
        <f>'E12-Comportement-Vente'!AQ21</f>
        <v>0</v>
      </c>
    </row>
    <row r="186" spans="1:12" s="153" customFormat="1" ht="12" x14ac:dyDescent="0.2">
      <c r="A186" s="897"/>
      <c r="B186" s="898"/>
      <c r="C186" s="898"/>
      <c r="D186" s="898"/>
      <c r="E186" s="888" t="s">
        <v>141</v>
      </c>
      <c r="F186" s="889"/>
      <c r="G186" s="889"/>
      <c r="H186" s="889"/>
      <c r="I186" s="215">
        <f>'E12-Comportement-Vente'!AN22</f>
        <v>0</v>
      </c>
      <c r="J186" s="216">
        <f>'E12-Comportement-Vente'!AO22</f>
        <v>0</v>
      </c>
      <c r="K186" s="216">
        <f>'E12-Comportement-Vente'!AP22</f>
        <v>0</v>
      </c>
      <c r="L186" s="321">
        <f>'E12-Comportement-Vente'!AQ22</f>
        <v>0</v>
      </c>
    </row>
    <row r="187" spans="1:12" s="153" customFormat="1" thickBot="1" x14ac:dyDescent="0.25">
      <c r="A187" s="899"/>
      <c r="B187" s="900"/>
      <c r="C187" s="900"/>
      <c r="D187" s="900"/>
      <c r="E187" s="890" t="s">
        <v>142</v>
      </c>
      <c r="F187" s="891"/>
      <c r="G187" s="891"/>
      <c r="H187" s="891"/>
      <c r="I187" s="218">
        <f>'E12-Comportement-Vente'!AN23</f>
        <v>0</v>
      </c>
      <c r="J187" s="219">
        <f>'E12-Comportement-Vente'!AO23</f>
        <v>0</v>
      </c>
      <c r="K187" s="219">
        <f>'E12-Comportement-Vente'!AP23</f>
        <v>0</v>
      </c>
      <c r="L187" s="322">
        <f>'E12-Comportement-Vente'!AQ23</f>
        <v>0</v>
      </c>
    </row>
    <row r="188" spans="1:12" ht="16.5" thickBot="1" x14ac:dyDescent="0.25">
      <c r="A188" s="853" t="s">
        <v>227</v>
      </c>
      <c r="B188" s="854"/>
      <c r="C188" s="854"/>
      <c r="D188" s="854"/>
      <c r="E188" s="854"/>
      <c r="F188" s="854"/>
      <c r="G188" s="854"/>
      <c r="H188" s="854"/>
      <c r="I188" s="855"/>
      <c r="J188" s="855"/>
      <c r="K188" s="855"/>
      <c r="L188" s="325">
        <f>'E12-Comportement-Vente'!AQ24</f>
        <v>0</v>
      </c>
    </row>
    <row r="189" spans="1:12" ht="15.75"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212">
        <f>'E12-Comportement-Vente'!AN27</f>
        <v>0</v>
      </c>
      <c r="J193" s="213">
        <f>'E12-Comportement-Vente'!AO27</f>
        <v>0</v>
      </c>
      <c r="K193" s="213">
        <f>'E12-Comportement-Vente'!AP27</f>
        <v>0</v>
      </c>
      <c r="L193" s="320">
        <f>'E12-Comportement-Vente'!AQ27</f>
        <v>0</v>
      </c>
    </row>
    <row r="194" spans="1:12" s="153" customFormat="1" ht="12" x14ac:dyDescent="0.2">
      <c r="A194" s="876"/>
      <c r="B194" s="877"/>
      <c r="C194" s="877"/>
      <c r="D194" s="877"/>
      <c r="E194" s="884" t="s">
        <v>146</v>
      </c>
      <c r="F194" s="885"/>
      <c r="G194" s="885"/>
      <c r="H194" s="885"/>
      <c r="I194" s="215">
        <f>'E12-Comportement-Vente'!AN28</f>
        <v>0</v>
      </c>
      <c r="J194" s="216">
        <f>'E12-Comportement-Vente'!AO28</f>
        <v>0</v>
      </c>
      <c r="K194" s="216">
        <f>'E12-Comportement-Vente'!AP28</f>
        <v>0</v>
      </c>
      <c r="L194" s="321">
        <f>'E12-Comportement-Vente'!AQ28</f>
        <v>0</v>
      </c>
    </row>
    <row r="195" spans="1:12" s="153" customFormat="1" ht="12" x14ac:dyDescent="0.2">
      <c r="A195" s="876"/>
      <c r="B195" s="877"/>
      <c r="C195" s="877"/>
      <c r="D195" s="877"/>
      <c r="E195" s="884" t="s">
        <v>147</v>
      </c>
      <c r="F195" s="885"/>
      <c r="G195" s="885"/>
      <c r="H195" s="885"/>
      <c r="I195" s="215">
        <f>'E12-Comportement-Vente'!AN29</f>
        <v>0</v>
      </c>
      <c r="J195" s="216">
        <f>'E12-Comportement-Vente'!AO29</f>
        <v>0</v>
      </c>
      <c r="K195" s="216">
        <f>'E12-Comportement-Vente'!AP29</f>
        <v>0</v>
      </c>
      <c r="L195" s="321">
        <f>'E12-Comportement-Vente'!AQ29</f>
        <v>0</v>
      </c>
    </row>
    <row r="196" spans="1:12" s="153" customFormat="1" thickBot="1" x14ac:dyDescent="0.25">
      <c r="A196" s="878"/>
      <c r="B196" s="879"/>
      <c r="C196" s="879"/>
      <c r="D196" s="879"/>
      <c r="E196" s="886" t="s">
        <v>148</v>
      </c>
      <c r="F196" s="887"/>
      <c r="G196" s="887"/>
      <c r="H196" s="887"/>
      <c r="I196" s="218">
        <f>'E12-Comportement-Vente'!AN30</f>
        <v>0</v>
      </c>
      <c r="J196" s="219">
        <f>'E12-Comportement-Vente'!AO30</f>
        <v>0</v>
      </c>
      <c r="K196" s="219">
        <f>'E12-Comportement-Vente'!AP30</f>
        <v>0</v>
      </c>
      <c r="L196" s="322">
        <f>'E12-Comportement-Vente'!AQ30</f>
        <v>0</v>
      </c>
    </row>
    <row r="197" spans="1:12" ht="16.5" thickBot="1" x14ac:dyDescent="0.25">
      <c r="A197" s="853" t="s">
        <v>149</v>
      </c>
      <c r="B197" s="854"/>
      <c r="C197" s="854"/>
      <c r="D197" s="854"/>
      <c r="E197" s="854"/>
      <c r="F197" s="854"/>
      <c r="G197" s="854"/>
      <c r="H197" s="854"/>
      <c r="I197" s="855"/>
      <c r="J197" s="855"/>
      <c r="K197" s="855"/>
      <c r="L197" s="325">
        <f>'E12-Comportement-Vente'!AQ31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récapitulative'!J18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FmM39CwpYs9BqDFlYMajzUAzb9hzaYuvDMZCtSszu0h35AyfYnmvZvR9pAbdda2k0dvOHcc8JDVbjIVLV/CozA==" saltValue="bydFW9DUrXL01RD5l4F56g=="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11" priority="6" operator="equal">
      <formula>0</formula>
    </cfRule>
  </conditionalFormatting>
  <conditionalFormatting sqref="A214:E219">
    <cfRule type="cellIs" dxfId="10" priority="5" operator="equal">
      <formula>0</formula>
    </cfRule>
  </conditionalFormatting>
  <conditionalFormatting sqref="A31:L38">
    <cfRule type="cellIs" dxfId="9" priority="4" operator="equal">
      <formula>0</formula>
    </cfRule>
  </conditionalFormatting>
  <conditionalFormatting sqref="I169:L172">
    <cfRule type="cellIs" dxfId="8" priority="3" operator="equal">
      <formula>0</formula>
    </cfRule>
  </conditionalFormatting>
  <conditionalFormatting sqref="I178:L187">
    <cfRule type="cellIs" dxfId="7" priority="2" operator="equal">
      <formula>0</formula>
    </cfRule>
  </conditionalFormatting>
  <conditionalFormatting sqref="I193:L196">
    <cfRule type="cellIs" dxfId="6" priority="1" operator="equal">
      <formula>0</formula>
    </cfRule>
  </conditionalFormatting>
  <dataValidations count="3">
    <dataValidation allowBlank="1" showInputMessage="1" showErrorMessage="1" error="Valeur comprise entre 0 &amp; 15 !" sqref="L126"/>
    <dataValidation allowBlank="1" showInputMessage="1" showErrorMessage="1" sqref="L94"/>
    <dataValidation allowBlank="1" showInputMessage="1" showErrorMessage="1" error="Valeur comprise entre 0 et 20." sqref="L132 I60:L64 L138 I137:L137 K110:K111 I123:L125 I131:L131 L140:L141 I169:L172 L197 L188 L173 L199 I178:L187 I193:L196 K101:K108"/>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5" tint="-0.249977111117893"/>
  </sheetPr>
  <dimension ref="A1:O49"/>
  <sheetViews>
    <sheetView showGridLines="0" workbookViewId="0">
      <pane xSplit="7" ySplit="4" topLeftCell="H38" activePane="bottomRight" state="frozen"/>
      <selection pane="topRight" activeCell="J1" sqref="J1"/>
      <selection pane="bottomLeft" activeCell="A6" sqref="A6"/>
      <selection pane="bottomRight" activeCell="H46" sqref="H46"/>
    </sheetView>
  </sheetViews>
  <sheetFormatPr baseColWidth="10" defaultColWidth="11.140625" defaultRowHeight="12.75" x14ac:dyDescent="0.2"/>
  <cols>
    <col min="1" max="1" width="9.7109375" style="2" customWidth="1"/>
    <col min="2" max="2" width="5.42578125" style="2" customWidth="1"/>
    <col min="3" max="3" width="8.7109375" style="2" customWidth="1"/>
    <col min="4" max="4" width="3.5703125" style="2" customWidth="1"/>
    <col min="5" max="5" width="7.140625" style="393" customWidth="1"/>
    <col min="6" max="6" width="11.140625" style="393"/>
    <col min="7" max="7" width="20.85546875" style="2" customWidth="1"/>
    <col min="8" max="15" width="4.5703125" style="2" customWidth="1"/>
    <col min="16" max="16384" width="11.140625" style="2"/>
  </cols>
  <sheetData>
    <row r="1" spans="1:15" s="22" customFormat="1" ht="13.15" customHeight="1" x14ac:dyDescent="0.2">
      <c r="A1" s="543" t="s">
        <v>32</v>
      </c>
      <c r="B1" s="544"/>
      <c r="C1" s="544"/>
      <c r="D1" s="545"/>
      <c r="E1" s="397"/>
      <c r="F1" s="391" t="s">
        <v>9</v>
      </c>
      <c r="G1" s="313">
        <f>Infos!E3</f>
        <v>0</v>
      </c>
      <c r="H1" s="123"/>
      <c r="I1" s="123" t="s">
        <v>12</v>
      </c>
      <c r="K1" s="584">
        <f>Infos!B7</f>
        <v>44347</v>
      </c>
      <c r="L1" s="584"/>
      <c r="M1" s="584"/>
      <c r="N1" s="583"/>
      <c r="O1" s="583"/>
    </row>
    <row r="2" spans="1:15" s="65" customFormat="1" ht="14.65" customHeight="1" x14ac:dyDescent="0.2">
      <c r="A2" s="117"/>
      <c r="B2" s="117"/>
      <c r="C2" s="117"/>
      <c r="D2" s="117"/>
      <c r="E2" s="398"/>
      <c r="F2" s="392" t="s">
        <v>13</v>
      </c>
      <c r="G2" s="65">
        <f>Infos!E7</f>
        <v>0</v>
      </c>
      <c r="H2" s="591" t="s">
        <v>81</v>
      </c>
      <c r="I2" s="592"/>
      <c r="J2" s="592"/>
      <c r="K2" s="592"/>
      <c r="L2" s="592"/>
      <c r="M2" s="592"/>
      <c r="N2" s="592"/>
      <c r="O2" s="592"/>
    </row>
    <row r="3" spans="1:15" s="65" customFormat="1" ht="14.65" customHeight="1" x14ac:dyDescent="0.2">
      <c r="A3" s="117"/>
      <c r="B3" s="117"/>
      <c r="C3" s="117"/>
      <c r="D3" s="117"/>
      <c r="E3" s="398"/>
      <c r="F3" s="392"/>
      <c r="H3" s="591" t="s">
        <v>260</v>
      </c>
      <c r="I3" s="592"/>
      <c r="J3" s="592"/>
      <c r="K3" s="592"/>
      <c r="L3" s="592"/>
      <c r="M3" s="592"/>
      <c r="N3" s="592"/>
      <c r="O3" s="592"/>
    </row>
    <row r="4" spans="1:15" s="390" customFormat="1" ht="14.65" customHeight="1" x14ac:dyDescent="0.2">
      <c r="A4" s="402" t="s">
        <v>45</v>
      </c>
      <c r="B4" s="402" t="s">
        <v>55</v>
      </c>
      <c r="C4" s="530" t="s">
        <v>56</v>
      </c>
      <c r="D4" s="531"/>
      <c r="E4" s="531"/>
      <c r="F4" s="531"/>
      <c r="G4" s="531"/>
      <c r="H4" s="344">
        <f>IF(Infos!$C15="abs","abs",Infos!$B15)</f>
        <v>0</v>
      </c>
      <c r="I4" s="344">
        <f>IF(Infos!$C16="abs","abs",Infos!$B16)</f>
        <v>0</v>
      </c>
      <c r="J4" s="344">
        <f>IF(Infos!$C17="abs","abs",Infos!$B17)</f>
        <v>0</v>
      </c>
      <c r="K4" s="344">
        <f>IF(Infos!$C18="abs","abs",Infos!$B18)</f>
        <v>0</v>
      </c>
      <c r="L4" s="344">
        <f>IF(Infos!$C19="abs","abs",Infos!$B19)</f>
        <v>0</v>
      </c>
      <c r="M4" s="344">
        <f>IF(Infos!$C20="abs","abs",Infos!$B20)</f>
        <v>0</v>
      </c>
      <c r="N4" s="344">
        <f>IF(Infos!$C21="abs","abs",Infos!$B21)</f>
        <v>0</v>
      </c>
      <c r="O4" s="344">
        <f>IF(Infos!$C22="abs","abs",Infos!$B22)</f>
        <v>0</v>
      </c>
    </row>
    <row r="5" spans="1:15" ht="7.15" customHeight="1" x14ac:dyDescent="0.2">
      <c r="A5" s="532" t="s">
        <v>355</v>
      </c>
      <c r="B5" s="533"/>
      <c r="C5" s="533"/>
      <c r="D5" s="533"/>
      <c r="E5" s="533"/>
      <c r="F5" s="533"/>
      <c r="G5" s="533"/>
    </row>
    <row r="6" spans="1:15" ht="5.45" customHeight="1" x14ac:dyDescent="0.2">
      <c r="A6" s="534"/>
      <c r="B6" s="535"/>
      <c r="C6" s="535"/>
      <c r="D6" s="535"/>
      <c r="E6" s="535"/>
      <c r="F6" s="535"/>
      <c r="G6" s="535"/>
    </row>
    <row r="7" spans="1:15" ht="10.9" customHeight="1" x14ac:dyDescent="0.2">
      <c r="A7" s="536" t="s">
        <v>83</v>
      </c>
      <c r="B7" s="536">
        <v>0.5</v>
      </c>
      <c r="C7" s="539" t="s">
        <v>84</v>
      </c>
      <c r="D7" s="539"/>
      <c r="E7" s="542" t="s">
        <v>236</v>
      </c>
      <c r="F7" s="542"/>
      <c r="G7" s="542"/>
      <c r="H7" s="549"/>
      <c r="I7" s="549"/>
      <c r="J7" s="549"/>
      <c r="K7" s="549"/>
      <c r="L7" s="549"/>
      <c r="M7" s="549"/>
      <c r="N7" s="549"/>
      <c r="O7" s="549"/>
    </row>
    <row r="8" spans="1:15" ht="11.45" customHeight="1" x14ac:dyDescent="0.2">
      <c r="A8" s="537"/>
      <c r="B8" s="537"/>
      <c r="C8" s="540"/>
      <c r="D8" s="540"/>
      <c r="E8" s="546" t="s">
        <v>237</v>
      </c>
      <c r="F8" s="546"/>
      <c r="G8" s="546"/>
      <c r="H8" s="550"/>
      <c r="I8" s="550"/>
      <c r="J8" s="550"/>
      <c r="K8" s="550"/>
      <c r="L8" s="550"/>
      <c r="M8" s="550"/>
      <c r="N8" s="550"/>
      <c r="O8" s="550"/>
    </row>
    <row r="9" spans="1:15" ht="11.45" customHeight="1" x14ac:dyDescent="0.2">
      <c r="A9" s="537"/>
      <c r="B9" s="537"/>
      <c r="C9" s="540"/>
      <c r="D9" s="540"/>
      <c r="E9" s="546" t="s">
        <v>238</v>
      </c>
      <c r="F9" s="546"/>
      <c r="G9" s="546"/>
      <c r="H9" s="550"/>
      <c r="I9" s="550"/>
      <c r="J9" s="550"/>
      <c r="K9" s="550"/>
      <c r="L9" s="550"/>
      <c r="M9" s="550"/>
      <c r="N9" s="550"/>
      <c r="O9" s="550"/>
    </row>
    <row r="10" spans="1:15" ht="12" customHeight="1" x14ac:dyDescent="0.2">
      <c r="A10" s="537"/>
      <c r="B10" s="537"/>
      <c r="C10" s="540"/>
      <c r="D10" s="540"/>
      <c r="E10" s="547" t="s">
        <v>239</v>
      </c>
      <c r="F10" s="547"/>
      <c r="G10" s="547"/>
      <c r="H10" s="550"/>
      <c r="I10" s="550"/>
      <c r="J10" s="550"/>
      <c r="K10" s="550"/>
      <c r="L10" s="550"/>
      <c r="M10" s="550"/>
      <c r="N10" s="550"/>
      <c r="O10" s="550"/>
    </row>
    <row r="11" spans="1:15" ht="10.15" customHeight="1" x14ac:dyDescent="0.2">
      <c r="A11" s="538"/>
      <c r="B11" s="538"/>
      <c r="C11" s="541"/>
      <c r="D11" s="541"/>
      <c r="E11" s="548" t="s">
        <v>240</v>
      </c>
      <c r="F11" s="548"/>
      <c r="G11" s="548"/>
      <c r="H11" s="551"/>
      <c r="I11" s="551"/>
      <c r="J11" s="551"/>
      <c r="K11" s="551"/>
      <c r="L11" s="551"/>
      <c r="M11" s="551"/>
      <c r="N11" s="551"/>
      <c r="O11" s="551"/>
    </row>
    <row r="12" spans="1:15" s="65" customFormat="1" ht="4.1500000000000004" customHeight="1" x14ac:dyDescent="0.2">
      <c r="A12" s="64"/>
      <c r="B12" s="64"/>
      <c r="C12" s="64"/>
      <c r="D12" s="64"/>
      <c r="E12" s="398"/>
      <c r="F12" s="392"/>
      <c r="H12" s="66"/>
      <c r="I12" s="66"/>
      <c r="K12" s="115"/>
      <c r="L12" s="115"/>
      <c r="M12" s="115"/>
      <c r="N12" s="67"/>
      <c r="O12" s="67"/>
    </row>
    <row r="13" spans="1:15" ht="9" customHeight="1" x14ac:dyDescent="0.2">
      <c r="A13" s="532" t="s">
        <v>356</v>
      </c>
      <c r="B13" s="533"/>
      <c r="C13" s="533"/>
      <c r="D13" s="533"/>
      <c r="E13" s="533"/>
      <c r="F13" s="533"/>
      <c r="G13" s="533"/>
    </row>
    <row r="14" spans="1:15" ht="1.9" customHeight="1" x14ac:dyDescent="0.2">
      <c r="A14" s="534"/>
      <c r="B14" s="535"/>
      <c r="C14" s="535"/>
      <c r="D14" s="535"/>
      <c r="E14" s="535"/>
      <c r="F14" s="535"/>
      <c r="G14" s="535"/>
    </row>
    <row r="15" spans="1:15" ht="13.9" customHeight="1" x14ac:dyDescent="0.2">
      <c r="A15" s="552" t="s">
        <v>58</v>
      </c>
      <c r="B15" s="552">
        <v>0.5</v>
      </c>
      <c r="C15" s="555" t="s">
        <v>0</v>
      </c>
      <c r="D15" s="558" t="s">
        <v>47</v>
      </c>
      <c r="E15" s="558"/>
      <c r="F15" s="561" t="s">
        <v>241</v>
      </c>
      <c r="G15" s="561"/>
      <c r="H15" s="549"/>
      <c r="I15" s="549"/>
      <c r="J15" s="549"/>
      <c r="K15" s="549"/>
      <c r="L15" s="549"/>
      <c r="M15" s="549"/>
      <c r="N15" s="549"/>
      <c r="O15" s="549"/>
    </row>
    <row r="16" spans="1:15" ht="13.9" customHeight="1" x14ac:dyDescent="0.2">
      <c r="A16" s="553"/>
      <c r="B16" s="553"/>
      <c r="C16" s="556"/>
      <c r="D16" s="559"/>
      <c r="E16" s="559"/>
      <c r="F16" s="546" t="s">
        <v>242</v>
      </c>
      <c r="G16" s="546"/>
      <c r="H16" s="550"/>
      <c r="I16" s="550"/>
      <c r="J16" s="550"/>
      <c r="K16" s="550"/>
      <c r="L16" s="550"/>
      <c r="M16" s="550"/>
      <c r="N16" s="550"/>
      <c r="O16" s="550"/>
    </row>
    <row r="17" spans="1:15" ht="19.899999999999999" customHeight="1" x14ac:dyDescent="0.2">
      <c r="A17" s="554"/>
      <c r="B17" s="554"/>
      <c r="C17" s="557"/>
      <c r="D17" s="560"/>
      <c r="E17" s="560"/>
      <c r="F17" s="562" t="s">
        <v>243</v>
      </c>
      <c r="G17" s="562"/>
      <c r="H17" s="551"/>
      <c r="I17" s="551"/>
      <c r="J17" s="551"/>
      <c r="K17" s="551"/>
      <c r="L17" s="551"/>
      <c r="M17" s="551"/>
      <c r="N17" s="551"/>
      <c r="O17" s="551"/>
    </row>
    <row r="18" spans="1:15" ht="23.25" customHeight="1" x14ac:dyDescent="0.2">
      <c r="A18" s="552" t="s">
        <v>31</v>
      </c>
      <c r="B18" s="552">
        <v>2.25</v>
      </c>
      <c r="C18" s="399" t="s">
        <v>0</v>
      </c>
      <c r="D18" s="558" t="s">
        <v>48</v>
      </c>
      <c r="E18" s="558"/>
      <c r="F18" s="563" t="s">
        <v>244</v>
      </c>
      <c r="G18" s="563"/>
      <c r="H18" s="478"/>
      <c r="I18" s="478"/>
      <c r="J18" s="478"/>
      <c r="K18" s="478"/>
      <c r="L18" s="478"/>
      <c r="M18" s="478"/>
      <c r="N18" s="478"/>
      <c r="O18" s="478"/>
    </row>
    <row r="19" spans="1:15" ht="19.149999999999999" customHeight="1" x14ac:dyDescent="0.2">
      <c r="A19" s="553"/>
      <c r="B19" s="553"/>
      <c r="C19" s="400" t="s">
        <v>6</v>
      </c>
      <c r="D19" s="559" t="s">
        <v>49</v>
      </c>
      <c r="E19" s="559"/>
      <c r="F19" s="547" t="s">
        <v>264</v>
      </c>
      <c r="G19" s="547"/>
      <c r="H19" s="479"/>
      <c r="I19" s="479"/>
      <c r="J19" s="479"/>
      <c r="K19" s="479"/>
      <c r="L19" s="479"/>
      <c r="M19" s="479"/>
      <c r="N19" s="479"/>
      <c r="O19" s="479"/>
    </row>
    <row r="20" spans="1:15" ht="13.15" customHeight="1" x14ac:dyDescent="0.2">
      <c r="A20" s="554"/>
      <c r="B20" s="554"/>
      <c r="C20" s="401" t="s">
        <v>5</v>
      </c>
      <c r="D20" s="560"/>
      <c r="E20" s="560"/>
      <c r="F20" s="562" t="s">
        <v>245</v>
      </c>
      <c r="G20" s="562"/>
      <c r="H20" s="480"/>
      <c r="I20" s="480"/>
      <c r="J20" s="480"/>
      <c r="K20" s="480"/>
      <c r="L20" s="480"/>
      <c r="M20" s="480"/>
      <c r="N20" s="480"/>
      <c r="O20" s="480"/>
    </row>
    <row r="21" spans="1:15" ht="23.85" customHeight="1" x14ac:dyDescent="0.2">
      <c r="A21" s="552" t="s">
        <v>64</v>
      </c>
      <c r="B21" s="552">
        <v>0.75</v>
      </c>
      <c r="C21" s="399" t="s">
        <v>0</v>
      </c>
      <c r="D21" s="558" t="s">
        <v>50</v>
      </c>
      <c r="E21" s="558"/>
      <c r="F21" s="566" t="s">
        <v>265</v>
      </c>
      <c r="G21" s="566"/>
      <c r="H21" s="481"/>
      <c r="I21" s="481"/>
      <c r="J21" s="481"/>
      <c r="K21" s="481"/>
      <c r="L21" s="481"/>
      <c r="M21" s="481"/>
      <c r="N21" s="481"/>
      <c r="O21" s="481"/>
    </row>
    <row r="22" spans="1:15" ht="28.35" customHeight="1" x14ac:dyDescent="0.2">
      <c r="A22" s="553"/>
      <c r="B22" s="553"/>
      <c r="C22" s="400" t="s">
        <v>6</v>
      </c>
      <c r="D22" s="559" t="s">
        <v>50</v>
      </c>
      <c r="E22" s="559"/>
      <c r="F22" s="547"/>
      <c r="G22" s="547"/>
      <c r="H22" s="482"/>
      <c r="I22" s="482"/>
      <c r="J22" s="482"/>
      <c r="K22" s="482"/>
      <c r="L22" s="482"/>
      <c r="M22" s="482"/>
      <c r="N22" s="482"/>
      <c r="O22" s="482"/>
    </row>
    <row r="23" spans="1:15" ht="35.450000000000003" customHeight="1" x14ac:dyDescent="0.2">
      <c r="A23" s="554"/>
      <c r="B23" s="554"/>
      <c r="C23" s="401" t="s">
        <v>5</v>
      </c>
      <c r="D23" s="560" t="s">
        <v>50</v>
      </c>
      <c r="E23" s="560"/>
      <c r="F23" s="562"/>
      <c r="G23" s="562"/>
      <c r="H23" s="483"/>
      <c r="I23" s="483"/>
      <c r="J23" s="483"/>
      <c r="K23" s="483"/>
      <c r="L23" s="483"/>
      <c r="M23" s="483"/>
      <c r="N23" s="483"/>
      <c r="O23" s="483"/>
    </row>
    <row r="24" spans="1:15" ht="66" customHeight="1" x14ac:dyDescent="0.2">
      <c r="A24" s="382" t="s">
        <v>65</v>
      </c>
      <c r="B24" s="382">
        <v>0.75</v>
      </c>
      <c r="C24" s="383" t="s">
        <v>5</v>
      </c>
      <c r="D24" s="564" t="s">
        <v>51</v>
      </c>
      <c r="E24" s="564"/>
      <c r="F24" s="565" t="s">
        <v>246</v>
      </c>
      <c r="G24" s="565"/>
      <c r="H24" s="484"/>
      <c r="I24" s="484"/>
      <c r="J24" s="484"/>
      <c r="K24" s="484"/>
      <c r="L24" s="484"/>
      <c r="M24" s="484"/>
      <c r="N24" s="484"/>
      <c r="O24" s="484"/>
    </row>
    <row r="25" spans="1:15" ht="15.95" customHeight="1" x14ac:dyDescent="0.2">
      <c r="A25" s="552" t="s">
        <v>67</v>
      </c>
      <c r="B25" s="552">
        <v>0.75</v>
      </c>
      <c r="C25" s="399" t="s">
        <v>0</v>
      </c>
      <c r="D25" s="558" t="s">
        <v>52</v>
      </c>
      <c r="E25" s="558"/>
      <c r="F25" s="566" t="s">
        <v>247</v>
      </c>
      <c r="G25" s="566"/>
      <c r="H25" s="478"/>
      <c r="I25" s="478"/>
      <c r="J25" s="478"/>
      <c r="K25" s="478"/>
      <c r="L25" s="478"/>
      <c r="M25" s="478"/>
      <c r="N25" s="478"/>
      <c r="O25" s="478"/>
    </row>
    <row r="26" spans="1:15" ht="13.15" customHeight="1" x14ac:dyDescent="0.2">
      <c r="A26" s="553"/>
      <c r="B26" s="553"/>
      <c r="C26" s="400" t="s">
        <v>6</v>
      </c>
      <c r="D26" s="559" t="s">
        <v>53</v>
      </c>
      <c r="E26" s="559"/>
      <c r="F26" s="547"/>
      <c r="G26" s="547"/>
      <c r="H26" s="479"/>
      <c r="I26" s="479"/>
      <c r="J26" s="479"/>
      <c r="K26" s="479"/>
      <c r="L26" s="479"/>
      <c r="M26" s="479"/>
      <c r="N26" s="479"/>
      <c r="O26" s="479"/>
    </row>
    <row r="27" spans="1:15" ht="12.6" customHeight="1" x14ac:dyDescent="0.2">
      <c r="A27" s="554"/>
      <c r="B27" s="554"/>
      <c r="C27" s="401" t="s">
        <v>5</v>
      </c>
      <c r="D27" s="560" t="s">
        <v>54</v>
      </c>
      <c r="E27" s="560"/>
      <c r="F27" s="562"/>
      <c r="G27" s="562"/>
      <c r="H27" s="480"/>
      <c r="I27" s="480"/>
      <c r="J27" s="480"/>
      <c r="K27" s="480"/>
      <c r="L27" s="480"/>
      <c r="M27" s="480"/>
      <c r="N27" s="480"/>
      <c r="O27" s="480"/>
    </row>
    <row r="28" spans="1:15" ht="35.450000000000003" customHeight="1" x14ac:dyDescent="0.2">
      <c r="A28" s="382" t="s">
        <v>69</v>
      </c>
      <c r="B28" s="382">
        <v>0.5</v>
      </c>
      <c r="C28" s="383" t="s">
        <v>5</v>
      </c>
      <c r="D28" s="564" t="s">
        <v>52</v>
      </c>
      <c r="E28" s="564"/>
      <c r="F28" s="565" t="s">
        <v>248</v>
      </c>
      <c r="G28" s="565"/>
      <c r="H28" s="484"/>
      <c r="I28" s="484"/>
      <c r="J28" s="484"/>
      <c r="K28" s="484"/>
      <c r="L28" s="484"/>
      <c r="M28" s="484"/>
      <c r="N28" s="484"/>
      <c r="O28" s="484"/>
    </row>
    <row r="29" spans="1:15" ht="12" customHeight="1" x14ac:dyDescent="0.2">
      <c r="A29" s="552" t="s">
        <v>71</v>
      </c>
      <c r="B29" s="552">
        <v>0.5</v>
      </c>
      <c r="C29" s="399" t="s">
        <v>6</v>
      </c>
      <c r="D29" s="568" t="s">
        <v>54</v>
      </c>
      <c r="E29" s="568"/>
      <c r="F29" s="566" t="s">
        <v>249</v>
      </c>
      <c r="G29" s="566"/>
      <c r="H29" s="478"/>
      <c r="I29" s="478"/>
      <c r="J29" s="478"/>
      <c r="K29" s="478"/>
      <c r="L29" s="478"/>
      <c r="M29" s="478"/>
      <c r="N29" s="478"/>
      <c r="O29" s="478"/>
    </row>
    <row r="30" spans="1:15" ht="13.9" customHeight="1" x14ac:dyDescent="0.2">
      <c r="A30" s="554"/>
      <c r="B30" s="554"/>
      <c r="C30" s="401" t="s">
        <v>5</v>
      </c>
      <c r="D30" s="567" t="s">
        <v>54</v>
      </c>
      <c r="E30" s="567"/>
      <c r="F30" s="562"/>
      <c r="G30" s="562"/>
      <c r="H30" s="480"/>
      <c r="I30" s="480"/>
      <c r="J30" s="480"/>
      <c r="K30" s="480"/>
      <c r="L30" s="480"/>
      <c r="M30" s="480"/>
      <c r="N30" s="480"/>
      <c r="O30" s="480"/>
    </row>
    <row r="31" spans="1:15" ht="21.6" customHeight="1" x14ac:dyDescent="0.2">
      <c r="A31" s="552" t="s">
        <v>73</v>
      </c>
      <c r="B31" s="552">
        <v>0.5</v>
      </c>
      <c r="C31" s="399" t="s">
        <v>6</v>
      </c>
      <c r="D31" s="558" t="s">
        <v>54</v>
      </c>
      <c r="E31" s="558"/>
      <c r="F31" s="566" t="s">
        <v>250</v>
      </c>
      <c r="G31" s="566"/>
      <c r="H31" s="478"/>
      <c r="I31" s="478"/>
      <c r="J31" s="478"/>
      <c r="K31" s="478"/>
      <c r="L31" s="478"/>
      <c r="M31" s="478"/>
      <c r="N31" s="478"/>
      <c r="O31" s="478"/>
    </row>
    <row r="32" spans="1:15" ht="25.15" customHeight="1" x14ac:dyDescent="0.2">
      <c r="A32" s="554"/>
      <c r="B32" s="554"/>
      <c r="C32" s="401" t="s">
        <v>5</v>
      </c>
      <c r="D32" s="560" t="s">
        <v>53</v>
      </c>
      <c r="E32" s="560"/>
      <c r="F32" s="562"/>
      <c r="G32" s="562"/>
      <c r="H32" s="480"/>
      <c r="I32" s="480"/>
      <c r="J32" s="480"/>
      <c r="K32" s="480"/>
      <c r="L32" s="480"/>
      <c r="M32" s="480"/>
      <c r="N32" s="480"/>
      <c r="O32" s="480"/>
    </row>
    <row r="33" spans="1:15" ht="23.45" customHeight="1" x14ac:dyDescent="0.2">
      <c r="A33" s="552" t="s">
        <v>75</v>
      </c>
      <c r="B33" s="552">
        <v>0.75</v>
      </c>
      <c r="C33" s="399" t="s">
        <v>0</v>
      </c>
      <c r="D33" s="558" t="s">
        <v>53</v>
      </c>
      <c r="E33" s="558"/>
      <c r="F33" s="566" t="s">
        <v>234</v>
      </c>
      <c r="G33" s="566"/>
      <c r="H33" s="478"/>
      <c r="I33" s="478"/>
      <c r="J33" s="478"/>
      <c r="K33" s="478"/>
      <c r="L33" s="478"/>
      <c r="M33" s="478"/>
      <c r="N33" s="478"/>
      <c r="O33" s="478"/>
    </row>
    <row r="34" spans="1:15" ht="14.45" customHeight="1" x14ac:dyDescent="0.2">
      <c r="A34" s="553"/>
      <c r="B34" s="553"/>
      <c r="C34" s="400" t="s">
        <v>6</v>
      </c>
      <c r="D34" s="559" t="s">
        <v>53</v>
      </c>
      <c r="E34" s="559"/>
      <c r="F34" s="547"/>
      <c r="G34" s="547"/>
      <c r="H34" s="479"/>
      <c r="I34" s="479"/>
      <c r="J34" s="479"/>
      <c r="K34" s="479"/>
      <c r="L34" s="479"/>
      <c r="M34" s="479"/>
      <c r="N34" s="479"/>
      <c r="O34" s="479"/>
    </row>
    <row r="35" spans="1:15" ht="24" customHeight="1" x14ac:dyDescent="0.2">
      <c r="A35" s="554"/>
      <c r="B35" s="554"/>
      <c r="C35" s="401" t="s">
        <v>5</v>
      </c>
      <c r="D35" s="560" t="s">
        <v>53</v>
      </c>
      <c r="E35" s="560"/>
      <c r="F35" s="562"/>
      <c r="G35" s="562"/>
      <c r="H35" s="480"/>
      <c r="I35" s="480"/>
      <c r="J35" s="480"/>
      <c r="K35" s="480"/>
      <c r="L35" s="480"/>
      <c r="M35" s="480"/>
      <c r="N35" s="480"/>
      <c r="O35" s="480"/>
    </row>
    <row r="36" spans="1:15" ht="12" customHeight="1" x14ac:dyDescent="0.2">
      <c r="A36" s="552" t="s">
        <v>77</v>
      </c>
      <c r="B36" s="569" t="s">
        <v>78</v>
      </c>
      <c r="C36" s="399" t="s">
        <v>0</v>
      </c>
      <c r="D36" s="558" t="s">
        <v>53</v>
      </c>
      <c r="E36" s="558"/>
      <c r="F36" s="566" t="s">
        <v>235</v>
      </c>
      <c r="G36" s="566"/>
      <c r="H36" s="585"/>
      <c r="I36" s="585"/>
      <c r="J36" s="585"/>
      <c r="K36" s="585"/>
      <c r="L36" s="585"/>
      <c r="M36" s="585"/>
      <c r="N36" s="585"/>
      <c r="O36" s="588"/>
    </row>
    <row r="37" spans="1:15" ht="11.45" customHeight="1" x14ac:dyDescent="0.2">
      <c r="A37" s="553"/>
      <c r="B37" s="570"/>
      <c r="C37" s="400" t="s">
        <v>6</v>
      </c>
      <c r="D37" s="559" t="s">
        <v>53</v>
      </c>
      <c r="E37" s="559"/>
      <c r="F37" s="547"/>
      <c r="G37" s="547"/>
      <c r="H37" s="586"/>
      <c r="I37" s="586"/>
      <c r="J37" s="586"/>
      <c r="K37" s="586"/>
      <c r="L37" s="586"/>
      <c r="M37" s="586"/>
      <c r="N37" s="586"/>
      <c r="O37" s="589"/>
    </row>
    <row r="38" spans="1:15" ht="13.9" customHeight="1" x14ac:dyDescent="0.2">
      <c r="A38" s="554"/>
      <c r="B38" s="571"/>
      <c r="C38" s="401" t="s">
        <v>5</v>
      </c>
      <c r="D38" s="560" t="s">
        <v>53</v>
      </c>
      <c r="E38" s="560"/>
      <c r="F38" s="562"/>
      <c r="G38" s="562"/>
      <c r="H38" s="587"/>
      <c r="I38" s="587"/>
      <c r="J38" s="587"/>
      <c r="K38" s="587"/>
      <c r="L38" s="587"/>
      <c r="M38" s="587"/>
      <c r="N38" s="587"/>
      <c r="O38" s="590"/>
    </row>
    <row r="39" spans="1:15" s="113" customFormat="1" ht="6" customHeight="1" x14ac:dyDescent="0.25">
      <c r="A39" s="384"/>
      <c r="B39" s="385"/>
      <c r="C39" s="385"/>
      <c r="D39" s="385"/>
      <c r="E39" s="394"/>
      <c r="F39" s="394"/>
      <c r="G39" s="385"/>
    </row>
    <row r="40" spans="1:15" x14ac:dyDescent="0.2">
      <c r="A40" s="532" t="s">
        <v>357</v>
      </c>
      <c r="B40" s="533"/>
      <c r="C40" s="533"/>
      <c r="D40" s="533"/>
      <c r="E40" s="533"/>
      <c r="F40" s="533"/>
      <c r="G40" s="533"/>
    </row>
    <row r="41" spans="1:15" x14ac:dyDescent="0.2">
      <c r="A41" s="573" t="s">
        <v>114</v>
      </c>
      <c r="B41" s="576">
        <v>0.75</v>
      </c>
      <c r="C41" s="577" t="s">
        <v>84</v>
      </c>
      <c r="D41" s="580" t="s">
        <v>251</v>
      </c>
      <c r="E41" s="580"/>
      <c r="F41" s="580"/>
      <c r="G41" s="580"/>
      <c r="H41" s="485"/>
      <c r="I41" s="593"/>
      <c r="J41" s="593"/>
      <c r="K41" s="593"/>
      <c r="L41" s="593"/>
      <c r="M41" s="593"/>
      <c r="N41" s="593"/>
      <c r="O41" s="593"/>
    </row>
    <row r="42" spans="1:15" x14ac:dyDescent="0.2">
      <c r="A42" s="574"/>
      <c r="B42" s="574"/>
      <c r="C42" s="578"/>
      <c r="D42" s="581"/>
      <c r="E42" s="581"/>
      <c r="F42" s="581"/>
      <c r="G42" s="581"/>
      <c r="H42" s="486"/>
      <c r="I42" s="594"/>
      <c r="J42" s="594"/>
      <c r="K42" s="594"/>
      <c r="L42" s="594"/>
      <c r="M42" s="594"/>
      <c r="N42" s="594"/>
      <c r="O42" s="594"/>
    </row>
    <row r="43" spans="1:15" ht="16.899999999999999" customHeight="1" x14ac:dyDescent="0.2">
      <c r="A43" s="575"/>
      <c r="B43" s="575"/>
      <c r="C43" s="579"/>
      <c r="D43" s="582"/>
      <c r="E43" s="582"/>
      <c r="F43" s="582"/>
      <c r="G43" s="582"/>
      <c r="H43" s="487"/>
      <c r="I43" s="595"/>
      <c r="J43" s="595"/>
      <c r="K43" s="595"/>
      <c r="L43" s="595"/>
      <c r="M43" s="595"/>
      <c r="N43" s="595"/>
      <c r="O43" s="595"/>
    </row>
    <row r="44" spans="1:15" ht="5.45" customHeight="1" x14ac:dyDescent="0.2">
      <c r="A44" s="386"/>
      <c r="B44" s="386"/>
      <c r="C44" s="386"/>
      <c r="D44" s="386"/>
      <c r="E44" s="395"/>
      <c r="F44" s="395"/>
      <c r="G44" s="386"/>
    </row>
    <row r="45" spans="1:15" x14ac:dyDescent="0.2">
      <c r="A45" s="532" t="s">
        <v>358</v>
      </c>
      <c r="B45" s="533"/>
      <c r="C45" s="533"/>
      <c r="D45" s="533"/>
      <c r="E45" s="533"/>
      <c r="F45" s="533"/>
      <c r="G45" s="572"/>
    </row>
    <row r="46" spans="1:15" ht="45" customHeight="1" x14ac:dyDescent="0.2">
      <c r="A46" s="382" t="s">
        <v>116</v>
      </c>
      <c r="B46" s="387">
        <v>0.75</v>
      </c>
      <c r="C46" s="388" t="s">
        <v>84</v>
      </c>
      <c r="D46" s="565" t="s">
        <v>252</v>
      </c>
      <c r="E46" s="565"/>
      <c r="F46" s="565"/>
      <c r="G46" s="565"/>
      <c r="H46" s="488"/>
      <c r="I46" s="489"/>
      <c r="J46" s="489"/>
      <c r="K46" s="489"/>
      <c r="L46" s="489"/>
      <c r="M46" s="489"/>
      <c r="N46" s="489"/>
      <c r="O46" s="489"/>
    </row>
    <row r="47" spans="1:15" ht="4.9000000000000004" customHeight="1" x14ac:dyDescent="0.2">
      <c r="A47" s="389"/>
      <c r="B47" s="389"/>
      <c r="C47" s="389"/>
      <c r="D47" s="389"/>
      <c r="E47" s="396"/>
      <c r="F47" s="396"/>
      <c r="G47" s="389"/>
    </row>
    <row r="48" spans="1:15" x14ac:dyDescent="0.2">
      <c r="A48" s="532" t="s">
        <v>359</v>
      </c>
      <c r="B48" s="533"/>
      <c r="C48" s="533"/>
      <c r="D48" s="533"/>
      <c r="E48" s="533"/>
      <c r="F48" s="533"/>
      <c r="G48" s="572"/>
    </row>
    <row r="49" spans="1:15" ht="49.9" customHeight="1" x14ac:dyDescent="0.2">
      <c r="A49" s="387" t="s">
        <v>119</v>
      </c>
      <c r="B49" s="387">
        <v>1</v>
      </c>
      <c r="C49" s="388" t="s">
        <v>84</v>
      </c>
      <c r="D49" s="565" t="s">
        <v>253</v>
      </c>
      <c r="E49" s="565"/>
      <c r="F49" s="565"/>
      <c r="G49" s="565"/>
      <c r="H49" s="488"/>
      <c r="I49" s="489"/>
      <c r="J49" s="489"/>
      <c r="K49" s="489"/>
      <c r="L49" s="489"/>
      <c r="M49" s="489"/>
      <c r="N49" s="489"/>
      <c r="O49" s="489"/>
    </row>
  </sheetData>
  <sheetProtection algorithmName="SHA-512" hashValue="gZCpmM2WGYy9QLqhuJkyABZi1SUwZLbVrKW7Z9UzApEim1LExnp4I0+UNa51NtnkbNWqCQeW9K41wUFJbbhg5A==" saltValue="giDpZZmO1Ar5qUCKIQgwHw==" spinCount="100000" sheet="1" formatColumns="0" formatRows="0" selectLockedCells="1"/>
  <mergeCells count="108">
    <mergeCell ref="I41:I43"/>
    <mergeCell ref="J41:J43"/>
    <mergeCell ref="K41:K43"/>
    <mergeCell ref="L41:L43"/>
    <mergeCell ref="M41:M43"/>
    <mergeCell ref="N41:N43"/>
    <mergeCell ref="O41:O43"/>
    <mergeCell ref="A45:G45"/>
    <mergeCell ref="D46:G46"/>
    <mergeCell ref="A48:G48"/>
    <mergeCell ref="D49:G49"/>
    <mergeCell ref="A40:G40"/>
    <mergeCell ref="A41:A43"/>
    <mergeCell ref="B41:B43"/>
    <mergeCell ref="C41:C43"/>
    <mergeCell ref="D41:G43"/>
    <mergeCell ref="N1:O1"/>
    <mergeCell ref="K1:M1"/>
    <mergeCell ref="H36:H38"/>
    <mergeCell ref="I36:I38"/>
    <mergeCell ref="J36:J38"/>
    <mergeCell ref="N36:N38"/>
    <mergeCell ref="K36:K38"/>
    <mergeCell ref="L36:L38"/>
    <mergeCell ref="M36:M38"/>
    <mergeCell ref="O36:O38"/>
    <mergeCell ref="O15:O17"/>
    <mergeCell ref="K15:K17"/>
    <mergeCell ref="L15:L17"/>
    <mergeCell ref="M15:M17"/>
    <mergeCell ref="N15:N17"/>
    <mergeCell ref="H3:O3"/>
    <mergeCell ref="H2:O2"/>
    <mergeCell ref="A36:A38"/>
    <mergeCell ref="B36:B38"/>
    <mergeCell ref="D36:E36"/>
    <mergeCell ref="F36:G38"/>
    <mergeCell ref="D37:E37"/>
    <mergeCell ref="D38:E38"/>
    <mergeCell ref="D34:E34"/>
    <mergeCell ref="D35:E35"/>
    <mergeCell ref="A33:A35"/>
    <mergeCell ref="B33:B35"/>
    <mergeCell ref="D33:E33"/>
    <mergeCell ref="F33:G35"/>
    <mergeCell ref="D30:E30"/>
    <mergeCell ref="A31:A32"/>
    <mergeCell ref="B31:B32"/>
    <mergeCell ref="D31:E31"/>
    <mergeCell ref="F31:G32"/>
    <mergeCell ref="D32:E32"/>
    <mergeCell ref="D26:E26"/>
    <mergeCell ref="D27:E27"/>
    <mergeCell ref="D28:E28"/>
    <mergeCell ref="F28:G28"/>
    <mergeCell ref="A29:A30"/>
    <mergeCell ref="B29:B30"/>
    <mergeCell ref="D29:E29"/>
    <mergeCell ref="F29:G30"/>
    <mergeCell ref="D24:E24"/>
    <mergeCell ref="F24:G24"/>
    <mergeCell ref="A25:A27"/>
    <mergeCell ref="B25:B27"/>
    <mergeCell ref="D25:E25"/>
    <mergeCell ref="F25:G27"/>
    <mergeCell ref="D22:E22"/>
    <mergeCell ref="D23:E23"/>
    <mergeCell ref="A21:A23"/>
    <mergeCell ref="B21:B23"/>
    <mergeCell ref="D21:E21"/>
    <mergeCell ref="F21:G23"/>
    <mergeCell ref="A15:A17"/>
    <mergeCell ref="B15:B17"/>
    <mergeCell ref="C15:C17"/>
    <mergeCell ref="D15:E17"/>
    <mergeCell ref="F15:G15"/>
    <mergeCell ref="H15:H17"/>
    <mergeCell ref="I15:I17"/>
    <mergeCell ref="J15:J17"/>
    <mergeCell ref="D19:E20"/>
    <mergeCell ref="F19:G19"/>
    <mergeCell ref="F20:G20"/>
    <mergeCell ref="F16:G16"/>
    <mergeCell ref="F17:G17"/>
    <mergeCell ref="A18:A20"/>
    <mergeCell ref="B18:B20"/>
    <mergeCell ref="D18:E18"/>
    <mergeCell ref="F18:G18"/>
    <mergeCell ref="M7:M11"/>
    <mergeCell ref="N7:N11"/>
    <mergeCell ref="O7:O11"/>
    <mergeCell ref="H7:H11"/>
    <mergeCell ref="I7:I11"/>
    <mergeCell ref="J7:J11"/>
    <mergeCell ref="K7:K11"/>
    <mergeCell ref="L7:L11"/>
    <mergeCell ref="A13:G14"/>
    <mergeCell ref="C4:G4"/>
    <mergeCell ref="A5:G6"/>
    <mergeCell ref="A7:A11"/>
    <mergeCell ref="B7:B11"/>
    <mergeCell ref="C7:D11"/>
    <mergeCell ref="E7:G7"/>
    <mergeCell ref="A1:D1"/>
    <mergeCell ref="E8:G8"/>
    <mergeCell ref="E9:G9"/>
    <mergeCell ref="E10:G10"/>
    <mergeCell ref="E11:G11"/>
  </mergeCells>
  <conditionalFormatting sqref="F2:G3 F12:M12 F1:M1">
    <cfRule type="cellIs" dxfId="79" priority="5" operator="equal">
      <formula>0</formula>
    </cfRule>
  </conditionalFormatting>
  <dataValidations count="3">
    <dataValidation type="decimal" allowBlank="1" showInputMessage="1" showErrorMessage="1" error="Valeur comprise entre 0 et 20." prompt="Pour la feuille, saisir des notes sur 20" sqref="H7:J11">
      <formula1>0</formula1>
      <formula2>20</formula2>
    </dataValidation>
    <dataValidation type="decimal" allowBlank="1" showInputMessage="1" showErrorMessage="1" error="Valeur comprise entre 0 et 20." sqref="K7:O11">
      <formula1>0</formula1>
      <formula2>20</formula2>
    </dataValidation>
    <dataValidation type="decimal" allowBlank="1" showInputMessage="1" showErrorMessage="1" error="Valeur comprise entre 0 et 20 !" sqref="H15:O35">
      <formula1>0</formula1>
      <formula2>20</formula2>
    </dataValidation>
  </dataValidations>
  <pageMargins left="0.19685039370078741" right="0.19685039370078741" top="0.19685039370078741" bottom="0.19685039370078741"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L219"/>
  <sheetViews>
    <sheetView showGridLines="0" view="pageBreakPreview" zoomScale="105" zoomScaleNormal="100" zoomScaleSheetLayoutView="105" workbookViewId="0">
      <selection activeCell="G3" sqref="G3:H3"/>
    </sheetView>
  </sheetViews>
  <sheetFormatPr baseColWidth="10" defaultColWidth="11.140625" defaultRowHeight="12.75" x14ac:dyDescent="0.2"/>
  <cols>
    <col min="1" max="1" width="9" style="2" customWidth="1"/>
    <col min="2" max="2" width="4.140625" style="2" customWidth="1"/>
    <col min="3" max="3" width="6.140625" style="180" customWidth="1"/>
    <col min="4" max="4" width="8.7109375" style="180" customWidth="1"/>
    <col min="5" max="6" width="10.42578125" style="2" customWidth="1"/>
    <col min="7" max="7" width="15.28515625" style="2" customWidth="1"/>
    <col min="8" max="8" width="7.5703125" style="2" customWidth="1"/>
    <col min="9" max="9" width="7.85546875" style="2" customWidth="1"/>
    <col min="10" max="10" width="6.7109375" style="2" customWidth="1"/>
    <col min="11" max="11" width="7.140625" style="2" customWidth="1"/>
    <col min="12" max="12" width="7" style="2" customWidth="1"/>
    <col min="13" max="16384" width="11.140625" style="2"/>
  </cols>
  <sheetData>
    <row r="1" spans="1:12" x14ac:dyDescent="0.2">
      <c r="A1" s="842" t="s">
        <v>171</v>
      </c>
      <c r="B1" s="843"/>
      <c r="C1" s="843"/>
      <c r="D1" s="844"/>
      <c r="E1" s="833" t="s">
        <v>172</v>
      </c>
      <c r="F1" s="833"/>
      <c r="G1" s="833"/>
      <c r="H1" s="833"/>
      <c r="I1" s="842" t="s">
        <v>173</v>
      </c>
      <c r="J1" s="848"/>
      <c r="K1" s="842" t="s">
        <v>174</v>
      </c>
      <c r="L1" s="851"/>
    </row>
    <row r="2" spans="1:12" ht="20.45" customHeight="1" thickBot="1" x14ac:dyDescent="0.25">
      <c r="A2" s="845"/>
      <c r="B2" s="846"/>
      <c r="C2" s="846"/>
      <c r="D2" s="847"/>
      <c r="E2" s="834"/>
      <c r="F2" s="834"/>
      <c r="G2" s="834"/>
      <c r="H2" s="834"/>
      <c r="I2" s="849"/>
      <c r="J2" s="850"/>
      <c r="K2" s="849"/>
      <c r="L2" s="852"/>
    </row>
    <row r="3" spans="1:12" s="22" customFormat="1" ht="17.25" customHeight="1" thickBot="1" x14ac:dyDescent="0.25">
      <c r="A3" s="839" t="s">
        <v>211</v>
      </c>
      <c r="B3" s="840"/>
      <c r="C3" s="840"/>
      <c r="D3" s="841"/>
      <c r="E3" s="814" t="s">
        <v>215</v>
      </c>
      <c r="F3" s="812"/>
      <c r="G3" s="812">
        <f>Infos!$B$22</f>
        <v>0</v>
      </c>
      <c r="H3" s="813"/>
      <c r="I3" s="814">
        <f>Infos!$E$3</f>
        <v>0</v>
      </c>
      <c r="J3" s="813"/>
      <c r="K3" s="815">
        <f>Infos!$B$7</f>
        <v>44347</v>
      </c>
      <c r="L3" s="816"/>
    </row>
    <row r="4" spans="1:12" ht="8.4499999999999993" customHeight="1" thickBot="1" x14ac:dyDescent="0.25">
      <c r="A4" s="158"/>
      <c r="B4" s="158"/>
      <c r="C4" s="158"/>
      <c r="D4" s="158"/>
      <c r="E4" s="159"/>
      <c r="F4" s="159"/>
      <c r="G4" s="159"/>
      <c r="H4" s="159"/>
      <c r="I4" s="468"/>
      <c r="J4" s="468"/>
      <c r="K4" s="160"/>
      <c r="L4" s="160"/>
    </row>
    <row r="5" spans="1:12" ht="21" thickBot="1" x14ac:dyDescent="0.25">
      <c r="A5" s="158"/>
      <c r="B5" s="158"/>
      <c r="C5" s="158"/>
      <c r="D5" s="158"/>
      <c r="E5" s="1076" t="s">
        <v>175</v>
      </c>
      <c r="F5" s="1077"/>
      <c r="G5" s="1077"/>
      <c r="H5" s="1078"/>
      <c r="I5" s="468"/>
      <c r="J5" s="468"/>
      <c r="K5" s="160"/>
      <c r="L5" s="160"/>
    </row>
    <row r="6" spans="1:12" ht="8.85" customHeight="1" thickBot="1" x14ac:dyDescent="0.3">
      <c r="A6" s="158"/>
      <c r="B6" s="158"/>
      <c r="C6" s="158"/>
      <c r="D6" s="158"/>
      <c r="E6" s="161"/>
      <c r="F6" s="161"/>
      <c r="G6" s="161"/>
      <c r="H6" s="161"/>
      <c r="I6" s="161"/>
      <c r="J6" s="162"/>
      <c r="K6" s="163"/>
      <c r="L6" s="163"/>
    </row>
    <row r="7" spans="1:12" ht="16.5" thickBot="1" x14ac:dyDescent="0.25">
      <c r="A7" s="1079" t="s">
        <v>176</v>
      </c>
      <c r="B7" s="1080"/>
      <c r="C7" s="1081"/>
      <c r="D7" s="1081"/>
      <c r="E7" s="1081"/>
      <c r="F7" s="1081"/>
      <c r="G7" s="1081"/>
      <c r="H7" s="1081"/>
      <c r="I7" s="1081"/>
      <c r="J7" s="1081"/>
      <c r="K7" s="1081"/>
      <c r="L7" s="1082"/>
    </row>
    <row r="8" spans="1:12" ht="7.15" customHeight="1" x14ac:dyDescent="0.2">
      <c r="A8" s="164"/>
      <c r="B8" s="165"/>
      <c r="C8" s="166"/>
      <c r="D8" s="166"/>
      <c r="E8" s="166"/>
      <c r="F8" s="166"/>
      <c r="G8" s="166"/>
      <c r="H8" s="166"/>
      <c r="I8" s="166"/>
      <c r="J8" s="166"/>
      <c r="K8" s="166"/>
      <c r="L8" s="167"/>
    </row>
    <row r="9" spans="1:12" ht="18" x14ac:dyDescent="0.25">
      <c r="A9" s="168"/>
      <c r="B9" s="169"/>
      <c r="C9" s="170"/>
      <c r="D9" s="170"/>
      <c r="E9" s="171" t="s">
        <v>152</v>
      </c>
      <c r="F9" s="172"/>
      <c r="G9" s="173"/>
      <c r="H9" s="173"/>
      <c r="I9" s="314" t="str">
        <f>'Grille récapitulative'!K$6</f>
        <v/>
      </c>
      <c r="J9" s="174" t="s">
        <v>177</v>
      </c>
      <c r="K9" s="163"/>
      <c r="L9" s="175"/>
    </row>
    <row r="10" spans="1:12" ht="18" x14ac:dyDescent="0.25">
      <c r="A10" s="168"/>
      <c r="B10" s="169"/>
      <c r="C10" s="170"/>
      <c r="D10" s="170"/>
      <c r="E10" s="171" t="s">
        <v>153</v>
      </c>
      <c r="F10" s="172"/>
      <c r="G10" s="173"/>
      <c r="H10" s="173"/>
      <c r="I10" s="314" t="str">
        <f>'Grille récapitulative'!K$7</f>
        <v/>
      </c>
      <c r="J10" s="174" t="s">
        <v>178</v>
      </c>
      <c r="K10" s="163"/>
      <c r="L10" s="175"/>
    </row>
    <row r="11" spans="1:12" ht="18" x14ac:dyDescent="0.25">
      <c r="A11" s="168"/>
      <c r="B11" s="169"/>
      <c r="C11" s="170"/>
      <c r="D11" s="170"/>
      <c r="E11" s="171" t="s">
        <v>154</v>
      </c>
      <c r="F11" s="176"/>
      <c r="G11" s="173"/>
      <c r="H11" s="173"/>
      <c r="I11" s="314" t="str">
        <f>'Grille récapitulative'!K$8</f>
        <v/>
      </c>
      <c r="J11" s="174" t="s">
        <v>179</v>
      </c>
      <c r="K11" s="163"/>
      <c r="L11" s="175"/>
    </row>
    <row r="12" spans="1:12" ht="18" x14ac:dyDescent="0.25">
      <c r="A12" s="168"/>
      <c r="B12" s="169"/>
      <c r="C12" s="170"/>
      <c r="D12" s="170"/>
      <c r="E12" s="171" t="s">
        <v>155</v>
      </c>
      <c r="F12" s="172"/>
      <c r="G12" s="173"/>
      <c r="H12" s="173"/>
      <c r="I12" s="314" t="str">
        <f>'Grille récapitulative'!K$9</f>
        <v/>
      </c>
      <c r="J12" s="174" t="s">
        <v>179</v>
      </c>
      <c r="K12" s="163"/>
      <c r="L12" s="175"/>
    </row>
    <row r="13" spans="1:12" ht="18" x14ac:dyDescent="0.25">
      <c r="A13" s="168"/>
      <c r="B13" s="169"/>
      <c r="C13" s="170"/>
      <c r="D13" s="170"/>
      <c r="E13" s="171" t="s">
        <v>180</v>
      </c>
      <c r="F13" s="172"/>
      <c r="G13" s="173"/>
      <c r="H13" s="173"/>
      <c r="I13" s="314" t="str">
        <f>'Grille récapitulative'!K$10</f>
        <v/>
      </c>
      <c r="J13" s="174" t="s">
        <v>181</v>
      </c>
      <c r="K13" s="163"/>
      <c r="L13" s="175"/>
    </row>
    <row r="14" spans="1:12" ht="6.2" customHeight="1" thickBot="1" x14ac:dyDescent="0.3">
      <c r="A14" s="168"/>
      <c r="B14" s="169"/>
      <c r="C14" s="170"/>
      <c r="D14" s="170"/>
      <c r="E14" s="171"/>
      <c r="F14" s="169"/>
      <c r="G14" s="177"/>
      <c r="H14" s="178"/>
      <c r="I14" s="83"/>
      <c r="L14" s="179"/>
    </row>
    <row r="15" spans="1:12" ht="18.75" thickBot="1" x14ac:dyDescent="0.3">
      <c r="A15" s="168"/>
      <c r="B15" s="169"/>
      <c r="E15" s="1054" t="s">
        <v>182</v>
      </c>
      <c r="F15" s="1055"/>
      <c r="G15" s="1056"/>
      <c r="H15" s="77"/>
      <c r="I15" s="837">
        <f>'Grille récapitulative'!K$11</f>
        <v>0</v>
      </c>
      <c r="J15" s="838"/>
      <c r="K15" s="163"/>
      <c r="L15" s="175"/>
    </row>
    <row r="16" spans="1:12" ht="6.6" customHeight="1" thickBot="1" x14ac:dyDescent="0.3">
      <c r="A16" s="168"/>
      <c r="B16" s="169"/>
      <c r="C16" s="181"/>
      <c r="D16" s="181"/>
      <c r="E16" s="181"/>
      <c r="F16" s="182"/>
      <c r="G16" s="161"/>
      <c r="H16" s="161"/>
      <c r="I16" s="161"/>
      <c r="J16" s="162"/>
      <c r="K16" s="163"/>
      <c r="L16" s="175"/>
    </row>
    <row r="17" spans="1:12" ht="16.5" thickBot="1" x14ac:dyDescent="0.25">
      <c r="A17" s="1083" t="s">
        <v>183</v>
      </c>
      <c r="B17" s="1084"/>
      <c r="C17" s="1085"/>
      <c r="D17" s="1085"/>
      <c r="E17" s="1085"/>
      <c r="F17" s="1085"/>
      <c r="G17" s="1085"/>
      <c r="H17" s="1085"/>
      <c r="I17" s="1085"/>
      <c r="J17" s="1085"/>
      <c r="K17" s="1085"/>
      <c r="L17" s="1086"/>
    </row>
    <row r="18" spans="1:12" ht="7.5" customHeight="1" x14ac:dyDescent="0.2">
      <c r="A18" s="183"/>
      <c r="B18" s="184"/>
      <c r="C18" s="185"/>
      <c r="D18" s="185"/>
      <c r="E18" s="185"/>
      <c r="F18" s="185"/>
      <c r="G18" s="185"/>
      <c r="H18" s="185"/>
      <c r="I18" s="185"/>
      <c r="J18" s="185"/>
      <c r="K18" s="185"/>
      <c r="L18" s="186"/>
    </row>
    <row r="19" spans="1:12" ht="18" x14ac:dyDescent="0.25">
      <c r="A19" s="168"/>
      <c r="B19" s="169"/>
      <c r="C19" s="187"/>
      <c r="D19" s="187"/>
      <c r="E19" s="171" t="s">
        <v>159</v>
      </c>
      <c r="F19" s="176"/>
      <c r="G19" s="173"/>
      <c r="H19" s="173"/>
      <c r="I19" s="315">
        <f>'Grille récapitulative'!K$15</f>
        <v>0</v>
      </c>
      <c r="J19" s="174" t="s">
        <v>177</v>
      </c>
      <c r="K19" s="163"/>
      <c r="L19" s="175"/>
    </row>
    <row r="20" spans="1:12" ht="18" x14ac:dyDescent="0.25">
      <c r="A20" s="168"/>
      <c r="B20" s="169"/>
      <c r="C20" s="187"/>
      <c r="D20" s="187"/>
      <c r="E20" s="171" t="s">
        <v>160</v>
      </c>
      <c r="F20" s="176"/>
      <c r="G20" s="173"/>
      <c r="H20" s="173"/>
      <c r="I20" s="315">
        <f>'Grille récapitulative'!K$16</f>
        <v>0</v>
      </c>
      <c r="J20" s="174" t="s">
        <v>184</v>
      </c>
      <c r="K20" s="163"/>
      <c r="L20" s="175"/>
    </row>
    <row r="21" spans="1:12" ht="18" x14ac:dyDescent="0.25">
      <c r="A21" s="168"/>
      <c r="B21" s="169"/>
      <c r="C21" s="187"/>
      <c r="D21" s="187"/>
      <c r="E21" s="171" t="s">
        <v>161</v>
      </c>
      <c r="F21" s="176"/>
      <c r="G21" s="173"/>
      <c r="H21" s="173"/>
      <c r="I21" s="315">
        <f>'Grille récapitulative'!K$17</f>
        <v>0</v>
      </c>
      <c r="J21" s="174" t="s">
        <v>185</v>
      </c>
      <c r="K21" s="163"/>
      <c r="L21" s="175"/>
    </row>
    <row r="22" spans="1:12" ht="16.5" thickBot="1" x14ac:dyDescent="0.3">
      <c r="A22" s="168"/>
      <c r="B22" s="169"/>
      <c r="C22" s="187"/>
      <c r="D22" s="187"/>
      <c r="E22" s="171"/>
      <c r="F22" s="171"/>
      <c r="G22" s="177"/>
      <c r="H22" s="178"/>
      <c r="I22" s="161"/>
      <c r="J22" s="162"/>
      <c r="K22" s="163"/>
      <c r="L22" s="175"/>
    </row>
    <row r="23" spans="1:12" ht="18.75" thickBot="1" x14ac:dyDescent="0.3">
      <c r="A23" s="168"/>
      <c r="B23" s="169"/>
      <c r="E23" s="1054" t="s">
        <v>186</v>
      </c>
      <c r="F23" s="1055"/>
      <c r="G23" s="1056"/>
      <c r="H23" s="181"/>
      <c r="I23" s="837">
        <f>'Grille récapitulative'!K$18</f>
        <v>0</v>
      </c>
      <c r="J23" s="838"/>
      <c r="L23" s="179"/>
    </row>
    <row r="24" spans="1:12" ht="16.5" thickBot="1" x14ac:dyDescent="0.3">
      <c r="A24" s="168"/>
      <c r="B24" s="169"/>
      <c r="C24" s="78"/>
      <c r="D24" s="78"/>
      <c r="E24" s="188"/>
      <c r="F24" s="188"/>
      <c r="G24" s="161"/>
      <c r="H24" s="161"/>
      <c r="I24" s="161"/>
      <c r="J24" s="162"/>
      <c r="K24" s="163"/>
      <c r="L24" s="175"/>
    </row>
    <row r="25" spans="1:12" ht="18.75" thickBot="1" x14ac:dyDescent="0.3">
      <c r="A25" s="168"/>
      <c r="B25" s="169"/>
      <c r="E25" s="1054" t="s">
        <v>187</v>
      </c>
      <c r="F25" s="1055"/>
      <c r="G25" s="1056"/>
      <c r="H25" s="161"/>
      <c r="I25" s="837">
        <f>'Grille récapitulative'!K$22</f>
        <v>0</v>
      </c>
      <c r="J25" s="838"/>
      <c r="K25" s="163"/>
      <c r="L25" s="175"/>
    </row>
    <row r="26" spans="1:12" ht="16.5" thickBot="1" x14ac:dyDescent="0.3">
      <c r="A26" s="168"/>
      <c r="B26" s="169"/>
      <c r="C26" s="78"/>
      <c r="D26" s="78"/>
      <c r="E26" s="188"/>
      <c r="F26" s="188"/>
      <c r="G26" s="161"/>
      <c r="H26" s="161"/>
      <c r="I26" s="161"/>
      <c r="J26" s="162"/>
      <c r="K26" s="163"/>
      <c r="L26" s="175"/>
    </row>
    <row r="27" spans="1:12" ht="21" thickBot="1" x14ac:dyDescent="0.3">
      <c r="A27" s="168"/>
      <c r="B27" s="169"/>
      <c r="C27" s="189"/>
      <c r="D27" s="189"/>
      <c r="E27" s="1054" t="s">
        <v>188</v>
      </c>
      <c r="F27" s="1055"/>
      <c r="G27" s="1056"/>
      <c r="H27" s="161"/>
      <c r="I27" s="1059">
        <f>'Grille récapitulative'!K$25</f>
        <v>0</v>
      </c>
      <c r="J27" s="1060"/>
      <c r="K27" s="163"/>
      <c r="L27" s="175"/>
    </row>
    <row r="28" spans="1:12" ht="16.5" thickBot="1" x14ac:dyDescent="0.3">
      <c r="A28" s="190"/>
      <c r="B28" s="191"/>
      <c r="C28" s="192"/>
      <c r="D28" s="192"/>
      <c r="E28" s="193"/>
      <c r="F28" s="193"/>
      <c r="G28" s="194"/>
      <c r="H28" s="195"/>
      <c r="I28" s="195"/>
      <c r="J28" s="196"/>
      <c r="K28" s="193"/>
      <c r="L28" s="197"/>
    </row>
    <row r="29" spans="1:12" ht="18" x14ac:dyDescent="0.2">
      <c r="A29" s="1061" t="s">
        <v>222</v>
      </c>
      <c r="B29" s="1062"/>
      <c r="C29" s="1062"/>
      <c r="D29" s="1062"/>
      <c r="E29" s="1062"/>
      <c r="F29" s="1062"/>
      <c r="G29" s="1062"/>
      <c r="H29" s="1062"/>
      <c r="I29" s="1062"/>
      <c r="J29" s="1062"/>
      <c r="K29" s="1062"/>
      <c r="L29" s="1063"/>
    </row>
    <row r="30" spans="1:12" ht="15.75" x14ac:dyDescent="0.25">
      <c r="A30" s="1064" t="s">
        <v>18</v>
      </c>
      <c r="B30" s="1065"/>
      <c r="C30" s="1065"/>
      <c r="D30" s="1065"/>
      <c r="E30" s="1065" t="s">
        <v>19</v>
      </c>
      <c r="F30" s="1065"/>
      <c r="G30" s="1065"/>
      <c r="H30" s="1066" t="s">
        <v>189</v>
      </c>
      <c r="I30" s="1066"/>
      <c r="J30" s="1066"/>
      <c r="K30" s="1066"/>
      <c r="L30" s="1067"/>
    </row>
    <row r="31" spans="1:12" ht="15.75" x14ac:dyDescent="0.25">
      <c r="A31" s="1068">
        <f>Infos!E11</f>
        <v>0</v>
      </c>
      <c r="B31" s="1069"/>
      <c r="C31" s="1069"/>
      <c r="D31" s="1069"/>
      <c r="E31" s="1070" t="str">
        <f>Infos!D11</f>
        <v>CeE</v>
      </c>
      <c r="F31" s="1070"/>
      <c r="G31" s="1070"/>
      <c r="H31" s="1071"/>
      <c r="I31" s="1071"/>
      <c r="J31" s="1071"/>
      <c r="K31" s="1071"/>
      <c r="L31" s="1072"/>
    </row>
    <row r="32" spans="1:12" ht="15.75" x14ac:dyDescent="0.25">
      <c r="A32" s="797">
        <f>Infos!E12</f>
        <v>0</v>
      </c>
      <c r="B32" s="798"/>
      <c r="C32" s="798"/>
      <c r="D32" s="798"/>
      <c r="E32" s="799" t="str">
        <f>Infos!D12</f>
        <v>Vice président</v>
      </c>
      <c r="F32" s="799"/>
      <c r="G32" s="799"/>
      <c r="H32" s="793"/>
      <c r="I32" s="793"/>
      <c r="J32" s="793"/>
      <c r="K32" s="793"/>
      <c r="L32" s="794"/>
    </row>
    <row r="33" spans="1:12" ht="15.75" x14ac:dyDescent="0.25">
      <c r="A33" s="797">
        <f>Infos!A26</f>
        <v>0</v>
      </c>
      <c r="B33" s="798"/>
      <c r="C33" s="798"/>
      <c r="D33" s="798"/>
      <c r="E33" s="799">
        <f>Infos!C26</f>
        <v>0</v>
      </c>
      <c r="F33" s="799"/>
      <c r="G33" s="799"/>
      <c r="H33" s="793"/>
      <c r="I33" s="793"/>
      <c r="J33" s="793"/>
      <c r="K33" s="793"/>
      <c r="L33" s="794"/>
    </row>
    <row r="34" spans="1:12" ht="15.75" x14ac:dyDescent="0.25">
      <c r="A34" s="797">
        <f>Infos!A27</f>
        <v>0</v>
      </c>
      <c r="B34" s="798"/>
      <c r="C34" s="798"/>
      <c r="D34" s="798"/>
      <c r="E34" s="799">
        <f>Infos!C27</f>
        <v>0</v>
      </c>
      <c r="F34" s="799"/>
      <c r="G34" s="799"/>
      <c r="H34" s="793"/>
      <c r="I34" s="793"/>
      <c r="J34" s="793"/>
      <c r="K34" s="793"/>
      <c r="L34" s="794"/>
    </row>
    <row r="35" spans="1:12" ht="15.75" x14ac:dyDescent="0.25">
      <c r="A35" s="797">
        <f>Infos!A28</f>
        <v>0</v>
      </c>
      <c r="B35" s="798"/>
      <c r="C35" s="798"/>
      <c r="D35" s="798"/>
      <c r="E35" s="799">
        <f>Infos!C28</f>
        <v>0</v>
      </c>
      <c r="F35" s="799"/>
      <c r="G35" s="799"/>
      <c r="H35" s="793"/>
      <c r="I35" s="793"/>
      <c r="J35" s="793"/>
      <c r="K35" s="793"/>
      <c r="L35" s="794"/>
    </row>
    <row r="36" spans="1:12" ht="15.75" x14ac:dyDescent="0.25">
      <c r="A36" s="797">
        <f>Infos!A29</f>
        <v>0</v>
      </c>
      <c r="B36" s="798"/>
      <c r="C36" s="798"/>
      <c r="D36" s="798"/>
      <c r="E36" s="799">
        <f>Infos!C29</f>
        <v>0</v>
      </c>
      <c r="F36" s="799"/>
      <c r="G36" s="799"/>
      <c r="H36" s="1073"/>
      <c r="I36" s="1074"/>
      <c r="J36" s="1074"/>
      <c r="K36" s="1074"/>
      <c r="L36" s="1075"/>
    </row>
    <row r="37" spans="1:12" ht="15.75" x14ac:dyDescent="0.25">
      <c r="A37" s="797">
        <f>Infos!A30</f>
        <v>0</v>
      </c>
      <c r="B37" s="798"/>
      <c r="C37" s="798"/>
      <c r="D37" s="798"/>
      <c r="E37" s="799">
        <f>Infos!C30</f>
        <v>0</v>
      </c>
      <c r="F37" s="799"/>
      <c r="G37" s="799"/>
      <c r="H37" s="1073"/>
      <c r="I37" s="1074"/>
      <c r="J37" s="1074"/>
      <c r="K37" s="1074"/>
      <c r="L37" s="1075"/>
    </row>
    <row r="38" spans="1:12" ht="16.5" thickBot="1" x14ac:dyDescent="0.3">
      <c r="A38" s="800">
        <f>Infos!A31</f>
        <v>0</v>
      </c>
      <c r="B38" s="801"/>
      <c r="C38" s="801"/>
      <c r="D38" s="801"/>
      <c r="E38" s="802">
        <f>Infos!C31</f>
        <v>0</v>
      </c>
      <c r="F38" s="802"/>
      <c r="G38" s="802"/>
      <c r="H38" s="795"/>
      <c r="I38" s="795"/>
      <c r="J38" s="795"/>
      <c r="K38" s="795"/>
      <c r="L38" s="796"/>
    </row>
    <row r="39" spans="1:12" ht="16.5" thickBot="1" x14ac:dyDescent="0.3">
      <c r="A39" s="169"/>
      <c r="B39" s="169"/>
      <c r="C39" s="78"/>
      <c r="D39" s="78"/>
      <c r="E39" s="188"/>
      <c r="F39" s="188"/>
      <c r="G39" s="161"/>
      <c r="H39" s="161"/>
      <c r="I39" s="161"/>
      <c r="J39" s="162"/>
      <c r="K39" s="163"/>
      <c r="L39" s="163"/>
    </row>
    <row r="40" spans="1:12" ht="18.75" thickBot="1" x14ac:dyDescent="0.25">
      <c r="A40" s="1054" t="s">
        <v>190</v>
      </c>
      <c r="B40" s="1055"/>
      <c r="C40" s="1055"/>
      <c r="D40" s="1055"/>
      <c r="E40" s="1055"/>
      <c r="F40" s="1055"/>
      <c r="G40" s="1055"/>
      <c r="H40" s="1055"/>
      <c r="I40" s="1055"/>
      <c r="J40" s="1055"/>
      <c r="K40" s="1055"/>
      <c r="L40" s="1056"/>
    </row>
    <row r="41" spans="1:12" ht="15.4" customHeight="1" x14ac:dyDescent="0.2">
      <c r="A41" s="820"/>
      <c r="B41" s="821"/>
      <c r="C41" s="821"/>
      <c r="D41" s="821"/>
      <c r="E41" s="821"/>
      <c r="F41" s="821"/>
      <c r="G41" s="821"/>
      <c r="H41" s="821"/>
      <c r="I41" s="821"/>
      <c r="J41" s="821"/>
      <c r="K41" s="821"/>
      <c r="L41" s="822"/>
    </row>
    <row r="42" spans="1:12" ht="15.4" customHeight="1" x14ac:dyDescent="0.2">
      <c r="A42" s="823"/>
      <c r="B42" s="824"/>
      <c r="C42" s="824"/>
      <c r="D42" s="824"/>
      <c r="E42" s="824"/>
      <c r="F42" s="824"/>
      <c r="G42" s="824"/>
      <c r="H42" s="824"/>
      <c r="I42" s="824"/>
      <c r="J42" s="824"/>
      <c r="K42" s="824"/>
      <c r="L42" s="825"/>
    </row>
    <row r="43" spans="1:12" ht="15.4" customHeight="1" x14ac:dyDescent="0.2">
      <c r="A43" s="823"/>
      <c r="B43" s="824"/>
      <c r="C43" s="824"/>
      <c r="D43" s="824"/>
      <c r="E43" s="824"/>
      <c r="F43" s="824"/>
      <c r="G43" s="824"/>
      <c r="H43" s="824"/>
      <c r="I43" s="824"/>
      <c r="J43" s="824"/>
      <c r="K43" s="824"/>
      <c r="L43" s="825"/>
    </row>
    <row r="44" spans="1:12" ht="15.4" customHeight="1" x14ac:dyDescent="0.2">
      <c r="A44" s="823"/>
      <c r="B44" s="824"/>
      <c r="C44" s="824"/>
      <c r="D44" s="824"/>
      <c r="E44" s="824"/>
      <c r="F44" s="824"/>
      <c r="G44" s="824"/>
      <c r="H44" s="824"/>
      <c r="I44" s="824"/>
      <c r="J44" s="824"/>
      <c r="K44" s="824"/>
      <c r="L44" s="825"/>
    </row>
    <row r="45" spans="1:12" ht="15.4" customHeight="1" x14ac:dyDescent="0.2">
      <c r="A45" s="823"/>
      <c r="B45" s="824"/>
      <c r="C45" s="824"/>
      <c r="D45" s="824"/>
      <c r="E45" s="824"/>
      <c r="F45" s="824"/>
      <c r="G45" s="824"/>
      <c r="H45" s="824"/>
      <c r="I45" s="824"/>
      <c r="J45" s="824"/>
      <c r="K45" s="824"/>
      <c r="L45" s="825"/>
    </row>
    <row r="46" spans="1:12" ht="15.4" customHeight="1" x14ac:dyDescent="0.2">
      <c r="A46" s="823"/>
      <c r="B46" s="824"/>
      <c r="C46" s="824"/>
      <c r="D46" s="824"/>
      <c r="E46" s="824"/>
      <c r="F46" s="824"/>
      <c r="G46" s="824"/>
      <c r="H46" s="824"/>
      <c r="I46" s="824"/>
      <c r="J46" s="824"/>
      <c r="K46" s="824"/>
      <c r="L46" s="825"/>
    </row>
    <row r="47" spans="1:12" ht="15.4" customHeight="1" x14ac:dyDescent="0.2">
      <c r="A47" s="823"/>
      <c r="B47" s="824"/>
      <c r="C47" s="824"/>
      <c r="D47" s="824"/>
      <c r="E47" s="824"/>
      <c r="F47" s="824"/>
      <c r="G47" s="824"/>
      <c r="H47" s="824"/>
      <c r="I47" s="824"/>
      <c r="J47" s="824"/>
      <c r="K47" s="824"/>
      <c r="L47" s="825"/>
    </row>
    <row r="48" spans="1:12" ht="15.4" customHeight="1" x14ac:dyDescent="0.2">
      <c r="A48" s="823"/>
      <c r="B48" s="824"/>
      <c r="C48" s="824"/>
      <c r="D48" s="824"/>
      <c r="E48" s="824"/>
      <c r="F48" s="824"/>
      <c r="G48" s="824"/>
      <c r="H48" s="824"/>
      <c r="I48" s="824"/>
      <c r="J48" s="824"/>
      <c r="K48" s="824"/>
      <c r="L48" s="825"/>
    </row>
    <row r="49" spans="1:12" ht="15.4" customHeight="1" x14ac:dyDescent="0.2">
      <c r="A49" s="823"/>
      <c r="B49" s="824"/>
      <c r="C49" s="824"/>
      <c r="D49" s="824"/>
      <c r="E49" s="824"/>
      <c r="F49" s="824"/>
      <c r="G49" s="824"/>
      <c r="H49" s="824"/>
      <c r="I49" s="824"/>
      <c r="J49" s="824"/>
      <c r="K49" s="824"/>
      <c r="L49" s="825"/>
    </row>
    <row r="50" spans="1:12" ht="15.4" customHeight="1" thickBot="1" x14ac:dyDescent="0.25">
      <c r="A50" s="826"/>
      <c r="B50" s="827"/>
      <c r="C50" s="827"/>
      <c r="D50" s="827"/>
      <c r="E50" s="827"/>
      <c r="F50" s="827"/>
      <c r="G50" s="827"/>
      <c r="H50" s="827"/>
      <c r="I50" s="827"/>
      <c r="J50" s="827"/>
      <c r="K50" s="827"/>
      <c r="L50" s="828"/>
    </row>
    <row r="51" spans="1:12" s="12" customFormat="1" ht="4.9000000000000004" customHeight="1" thickBot="1" x14ac:dyDescent="0.3">
      <c r="A51" s="191"/>
      <c r="B51" s="191"/>
      <c r="C51" s="198"/>
      <c r="D51" s="198"/>
      <c r="E51" s="199"/>
      <c r="F51" s="199"/>
      <c r="G51" s="199"/>
      <c r="H51" s="199"/>
      <c r="I51" s="195"/>
      <c r="J51" s="196"/>
      <c r="K51" s="193"/>
      <c r="L51" s="193"/>
    </row>
    <row r="52" spans="1:12" x14ac:dyDescent="0.2">
      <c r="A52" s="842" t="s">
        <v>171</v>
      </c>
      <c r="B52" s="843"/>
      <c r="C52" s="843"/>
      <c r="D52" s="844"/>
      <c r="E52" s="833" t="s">
        <v>219</v>
      </c>
      <c r="F52" s="833"/>
      <c r="G52" s="833"/>
      <c r="H52" s="833"/>
      <c r="I52" s="842" t="s">
        <v>173</v>
      </c>
      <c r="J52" s="848"/>
      <c r="K52" s="842" t="s">
        <v>174</v>
      </c>
      <c r="L52" s="851"/>
    </row>
    <row r="53" spans="1:12" ht="34.5" customHeight="1" thickBot="1" x14ac:dyDescent="0.25">
      <c r="A53" s="845"/>
      <c r="B53" s="846"/>
      <c r="C53" s="846"/>
      <c r="D53" s="847"/>
      <c r="E53" s="834"/>
      <c r="F53" s="834"/>
      <c r="G53" s="834"/>
      <c r="H53" s="834"/>
      <c r="I53" s="849"/>
      <c r="J53" s="850"/>
      <c r="K53" s="849"/>
      <c r="L53" s="852"/>
    </row>
    <row r="54" spans="1:12" s="22" customFormat="1" ht="17.25" customHeight="1" thickBot="1" x14ac:dyDescent="0.25">
      <c r="A54" s="839" t="s">
        <v>211</v>
      </c>
      <c r="B54" s="840"/>
      <c r="C54" s="840"/>
      <c r="D54" s="841"/>
      <c r="E54" s="814" t="s">
        <v>215</v>
      </c>
      <c r="F54" s="812"/>
      <c r="G54" s="812">
        <f>Infos!$B$22</f>
        <v>0</v>
      </c>
      <c r="H54" s="813"/>
      <c r="I54" s="814">
        <f>Infos!$E$3</f>
        <v>0</v>
      </c>
      <c r="J54" s="813"/>
      <c r="K54" s="815">
        <f>Infos!$B$7</f>
        <v>44347</v>
      </c>
      <c r="L54" s="816"/>
    </row>
    <row r="55" spans="1:12" ht="15.75" x14ac:dyDescent="0.25">
      <c r="A55" s="169"/>
      <c r="B55" s="169"/>
      <c r="C55" s="81"/>
      <c r="D55" s="81"/>
      <c r="E55" s="200"/>
      <c r="F55" s="200"/>
      <c r="G55" s="161"/>
      <c r="H55" s="161"/>
      <c r="I55" s="161"/>
      <c r="J55" s="468"/>
      <c r="K55" s="160"/>
      <c r="L55" s="160"/>
    </row>
    <row r="56" spans="1:12" ht="16.5" thickBot="1" x14ac:dyDescent="0.25">
      <c r="A56" s="77"/>
      <c r="B56" s="77"/>
      <c r="G56" s="158"/>
      <c r="H56" s="188"/>
    </row>
    <row r="57" spans="1:12" ht="18.75" thickBot="1" x14ac:dyDescent="0.3">
      <c r="A57" s="925" t="s">
        <v>165</v>
      </c>
      <c r="B57" s="926"/>
      <c r="C57" s="926"/>
      <c r="D57" s="926"/>
      <c r="E57" s="926"/>
      <c r="F57" s="926"/>
      <c r="G57" s="926"/>
      <c r="H57" s="926"/>
      <c r="I57" s="926"/>
      <c r="J57" s="926"/>
      <c r="K57" s="926"/>
      <c r="L57" s="927"/>
    </row>
    <row r="58" spans="1:12" s="153" customFormat="1" thickBot="1" x14ac:dyDescent="0.25">
      <c r="A58" s="1040" t="s">
        <v>191</v>
      </c>
      <c r="B58" s="1041"/>
      <c r="C58" s="1041"/>
      <c r="D58" s="1041"/>
      <c r="E58" s="1041"/>
      <c r="F58" s="1041"/>
      <c r="G58" s="1041"/>
      <c r="H58" s="1041"/>
      <c r="I58" s="1041"/>
      <c r="J58" s="1041"/>
      <c r="K58" s="1041"/>
      <c r="L58" s="1042"/>
    </row>
    <row r="59" spans="1:12" s="153" customFormat="1" thickBot="1" x14ac:dyDescent="0.25">
      <c r="A59" s="469" t="s">
        <v>45</v>
      </c>
      <c r="B59" s="202" t="s">
        <v>55</v>
      </c>
      <c r="C59" s="470"/>
      <c r="D59" s="470"/>
      <c r="E59" s="931" t="s">
        <v>56</v>
      </c>
      <c r="F59" s="932"/>
      <c r="G59" s="932"/>
      <c r="H59" s="932"/>
      <c r="I59" s="204" t="s">
        <v>192</v>
      </c>
      <c r="J59" s="204" t="s">
        <v>193</v>
      </c>
      <c r="K59" s="204" t="s">
        <v>194</v>
      </c>
      <c r="L59" s="204" t="s">
        <v>82</v>
      </c>
    </row>
    <row r="60" spans="1:12" s="153" customFormat="1" ht="12" customHeight="1" x14ac:dyDescent="0.2">
      <c r="A60" s="1043" t="s">
        <v>83</v>
      </c>
      <c r="B60" s="1043">
        <v>0.5</v>
      </c>
      <c r="C60" s="1046" t="s">
        <v>84</v>
      </c>
      <c r="D60" s="1047"/>
      <c r="E60" s="1052" t="s">
        <v>85</v>
      </c>
      <c r="F60" s="1053"/>
      <c r="G60" s="1053"/>
      <c r="H60" s="1053"/>
      <c r="I60" s="955">
        <f>'E11-Organisation-Préparation'!AJ7</f>
        <v>0</v>
      </c>
      <c r="J60" s="958">
        <f>'E11-Organisation-Préparation'!AK7</f>
        <v>0</v>
      </c>
      <c r="K60" s="958">
        <f>'E11-Organisation-Préparation'!AL7</f>
        <v>0</v>
      </c>
      <c r="L60" s="961" t="str">
        <f>'E11-Organisation-Préparation'!AM7</f>
        <v/>
      </c>
    </row>
    <row r="61" spans="1:12" s="153" customFormat="1" ht="11.65" customHeight="1" x14ac:dyDescent="0.2">
      <c r="A61" s="1044"/>
      <c r="B61" s="1044"/>
      <c r="C61" s="1048"/>
      <c r="D61" s="1049"/>
      <c r="E61" s="884" t="s">
        <v>86</v>
      </c>
      <c r="F61" s="885"/>
      <c r="G61" s="885"/>
      <c r="H61" s="885"/>
      <c r="I61" s="956"/>
      <c r="J61" s="959"/>
      <c r="K61" s="959"/>
      <c r="L61" s="962"/>
    </row>
    <row r="62" spans="1:12" s="153" customFormat="1" ht="11.65" customHeight="1" x14ac:dyDescent="0.2">
      <c r="A62" s="1044"/>
      <c r="B62" s="1044"/>
      <c r="C62" s="1048"/>
      <c r="D62" s="1049"/>
      <c r="E62" s="884" t="s">
        <v>87</v>
      </c>
      <c r="F62" s="885"/>
      <c r="G62" s="885"/>
      <c r="H62" s="885"/>
      <c r="I62" s="956"/>
      <c r="J62" s="959"/>
      <c r="K62" s="959"/>
      <c r="L62" s="962"/>
    </row>
    <row r="63" spans="1:12" s="153" customFormat="1" ht="11.65" customHeight="1" x14ac:dyDescent="0.2">
      <c r="A63" s="1044"/>
      <c r="B63" s="1044"/>
      <c r="C63" s="1048"/>
      <c r="D63" s="1049"/>
      <c r="E63" s="1038" t="s">
        <v>88</v>
      </c>
      <c r="F63" s="1039"/>
      <c r="G63" s="1039"/>
      <c r="H63" s="1039"/>
      <c r="I63" s="956"/>
      <c r="J63" s="959"/>
      <c r="K63" s="959"/>
      <c r="L63" s="962"/>
    </row>
    <row r="64" spans="1:12" s="153" customFormat="1" ht="11.65" customHeight="1" thickBot="1" x14ac:dyDescent="0.25">
      <c r="A64" s="1045"/>
      <c r="B64" s="1045"/>
      <c r="C64" s="1050"/>
      <c r="D64" s="1051"/>
      <c r="E64" s="1036" t="s">
        <v>89</v>
      </c>
      <c r="F64" s="1037"/>
      <c r="G64" s="1037"/>
      <c r="H64" s="1037"/>
      <c r="I64" s="957"/>
      <c r="J64" s="960"/>
      <c r="K64" s="960"/>
      <c r="L64" s="963"/>
    </row>
    <row r="65" spans="1:12" ht="16.5" thickBot="1" x14ac:dyDescent="0.25">
      <c r="A65" s="910" t="s">
        <v>151</v>
      </c>
      <c r="B65" s="911"/>
      <c r="C65" s="911"/>
      <c r="D65" s="911"/>
      <c r="E65" s="911"/>
      <c r="F65" s="911"/>
      <c r="G65" s="911"/>
      <c r="H65" s="911"/>
      <c r="I65" s="911"/>
      <c r="J65" s="911"/>
      <c r="K65" s="911"/>
      <c r="L65" s="319" t="str">
        <f>'E11-Organisation-Préparation'!AM12</f>
        <v/>
      </c>
    </row>
    <row r="66" spans="1:12" ht="16.5" thickBot="1" x14ac:dyDescent="0.25">
      <c r="A66" s="205"/>
      <c r="B66" s="206"/>
      <c r="C66" s="206"/>
      <c r="D66" s="206"/>
      <c r="E66" s="206"/>
      <c r="F66" s="206"/>
      <c r="G66" s="206"/>
      <c r="H66" s="206"/>
      <c r="I66" s="206"/>
      <c r="J66" s="206"/>
      <c r="K66" s="70"/>
      <c r="L66" s="46"/>
    </row>
    <row r="67" spans="1:12" ht="18.75" thickBot="1" x14ac:dyDescent="0.3">
      <c r="A67" s="925" t="s">
        <v>195</v>
      </c>
      <c r="B67" s="926"/>
      <c r="C67" s="926"/>
      <c r="D67" s="926"/>
      <c r="E67" s="926"/>
      <c r="F67" s="926"/>
      <c r="G67" s="926"/>
      <c r="H67" s="926"/>
      <c r="I67" s="926"/>
      <c r="J67" s="926"/>
      <c r="K67" s="926"/>
      <c r="L67" s="207"/>
    </row>
    <row r="68" spans="1:12" s="153" customFormat="1" thickBot="1" x14ac:dyDescent="0.25">
      <c r="A68" s="937" t="s">
        <v>196</v>
      </c>
      <c r="B68" s="938"/>
      <c r="C68" s="938"/>
      <c r="D68" s="938"/>
      <c r="E68" s="938"/>
      <c r="F68" s="938"/>
      <c r="G68" s="938"/>
      <c r="H68" s="938"/>
      <c r="I68" s="938"/>
      <c r="J68" s="938"/>
      <c r="K68" s="938"/>
      <c r="L68" s="939"/>
    </row>
    <row r="69" spans="1:12" s="153" customFormat="1" ht="36.75" thickBot="1" x14ac:dyDescent="0.25">
      <c r="A69" s="469" t="s">
        <v>45</v>
      </c>
      <c r="B69" s="202" t="s">
        <v>55</v>
      </c>
      <c r="C69" s="202" t="s">
        <v>44</v>
      </c>
      <c r="D69" s="469" t="s">
        <v>46</v>
      </c>
      <c r="E69" s="931" t="s">
        <v>56</v>
      </c>
      <c r="F69" s="932"/>
      <c r="G69" s="932"/>
      <c r="H69" s="932"/>
      <c r="I69" s="208" t="s">
        <v>192</v>
      </c>
      <c r="J69" s="208" t="s">
        <v>193</v>
      </c>
      <c r="K69" s="208" t="s">
        <v>194</v>
      </c>
      <c r="L69" s="209" t="s">
        <v>57</v>
      </c>
    </row>
    <row r="70" spans="1:12" s="153" customFormat="1" ht="12" x14ac:dyDescent="0.2">
      <c r="A70" s="984" t="s">
        <v>58</v>
      </c>
      <c r="B70" s="984">
        <v>0.5</v>
      </c>
      <c r="C70" s="1027" t="s">
        <v>0</v>
      </c>
      <c r="D70" s="1030" t="s">
        <v>47</v>
      </c>
      <c r="E70" s="1032" t="s">
        <v>59</v>
      </c>
      <c r="F70" s="1033"/>
      <c r="G70" s="1033"/>
      <c r="H70" s="1033"/>
      <c r="I70" s="955">
        <f>'E11-Organisation-Préparation'!AJ16</f>
        <v>0</v>
      </c>
      <c r="J70" s="958">
        <f>'E11-Organisation-Préparation'!AK16</f>
        <v>0</v>
      </c>
      <c r="K70" s="958">
        <f>'E11-Organisation-Préparation'!AL16</f>
        <v>0</v>
      </c>
      <c r="L70" s="1011" t="str">
        <f>'E11-Organisation-Préparation'!AM16</f>
        <v/>
      </c>
    </row>
    <row r="71" spans="1:12" s="153" customFormat="1" ht="12" x14ac:dyDescent="0.2">
      <c r="A71" s="940"/>
      <c r="B71" s="940"/>
      <c r="C71" s="1028"/>
      <c r="D71" s="1031"/>
      <c r="E71" s="1034" t="s">
        <v>60</v>
      </c>
      <c r="F71" s="1035"/>
      <c r="G71" s="1035"/>
      <c r="H71" s="1035"/>
      <c r="I71" s="956"/>
      <c r="J71" s="959"/>
      <c r="K71" s="959"/>
      <c r="L71" s="1012"/>
    </row>
    <row r="72" spans="1:12" s="153" customFormat="1" thickBot="1" x14ac:dyDescent="0.25">
      <c r="A72" s="1004"/>
      <c r="B72" s="1004"/>
      <c r="C72" s="1029"/>
      <c r="D72" s="1022"/>
      <c r="E72" s="1036" t="s">
        <v>61</v>
      </c>
      <c r="F72" s="1037"/>
      <c r="G72" s="1037"/>
      <c r="H72" s="1037"/>
      <c r="I72" s="957"/>
      <c r="J72" s="960"/>
      <c r="K72" s="960"/>
      <c r="L72" s="1013"/>
    </row>
    <row r="73" spans="1:12" s="153" customFormat="1" ht="15.4" customHeight="1" x14ac:dyDescent="0.2">
      <c r="A73" s="984" t="s">
        <v>31</v>
      </c>
      <c r="B73" s="984">
        <v>2.25</v>
      </c>
      <c r="C73" s="210" t="s">
        <v>0</v>
      </c>
      <c r="D73" s="211" t="s">
        <v>48</v>
      </c>
      <c r="E73" s="1018" t="s">
        <v>62</v>
      </c>
      <c r="F73" s="1019"/>
      <c r="G73" s="1019"/>
      <c r="H73" s="1019"/>
      <c r="I73" s="471">
        <f>'E11-Organisation-Préparation'!AJ19</f>
        <v>0</v>
      </c>
      <c r="J73" s="474">
        <f>'E11-Organisation-Préparation'!AK19</f>
        <v>0</v>
      </c>
      <c r="K73" s="474">
        <f>'E11-Organisation-Préparation'!AL19</f>
        <v>0</v>
      </c>
      <c r="L73" s="1011" t="str">
        <f>'E11-Organisation-Préparation'!AM19</f>
        <v/>
      </c>
    </row>
    <row r="74" spans="1:12" s="153" customFormat="1" ht="14.1" customHeight="1" x14ac:dyDescent="0.2">
      <c r="A74" s="940"/>
      <c r="B74" s="940"/>
      <c r="C74" s="214" t="s">
        <v>6</v>
      </c>
      <c r="D74" s="1021" t="s">
        <v>49</v>
      </c>
      <c r="E74" s="1023" t="s">
        <v>212</v>
      </c>
      <c r="F74" s="1024"/>
      <c r="G74" s="1024"/>
      <c r="H74" s="1024"/>
      <c r="I74" s="472">
        <f>'E11-Organisation-Préparation'!AJ20</f>
        <v>0</v>
      </c>
      <c r="J74" s="475">
        <f>'E11-Organisation-Préparation'!AK20</f>
        <v>0</v>
      </c>
      <c r="K74" s="475">
        <f>'E11-Organisation-Préparation'!AL20</f>
        <v>0</v>
      </c>
      <c r="L74" s="1012"/>
    </row>
    <row r="75" spans="1:12" s="153" customFormat="1" ht="16.899999999999999" customHeight="1" thickBot="1" x14ac:dyDescent="0.25">
      <c r="A75" s="1004"/>
      <c r="B75" s="1004"/>
      <c r="C75" s="217" t="s">
        <v>5</v>
      </c>
      <c r="D75" s="1022"/>
      <c r="E75" s="1025" t="s">
        <v>63</v>
      </c>
      <c r="F75" s="1026"/>
      <c r="G75" s="1026"/>
      <c r="H75" s="1026"/>
      <c r="I75" s="473">
        <f>'E11-Organisation-Préparation'!AJ21</f>
        <v>0</v>
      </c>
      <c r="J75" s="476">
        <f>'E11-Organisation-Préparation'!AK21</f>
        <v>0</v>
      </c>
      <c r="K75" s="476">
        <f>'E11-Organisation-Préparation'!AL21</f>
        <v>0</v>
      </c>
      <c r="L75" s="1013"/>
    </row>
    <row r="76" spans="1:12" s="153" customFormat="1" ht="22.5" customHeight="1" x14ac:dyDescent="0.2">
      <c r="A76" s="984" t="s">
        <v>64</v>
      </c>
      <c r="B76" s="984">
        <v>0.75</v>
      </c>
      <c r="C76" s="220" t="s">
        <v>0</v>
      </c>
      <c r="D76" s="211" t="s">
        <v>50</v>
      </c>
      <c r="E76" s="1005" t="s">
        <v>213</v>
      </c>
      <c r="F76" s="1006"/>
      <c r="G76" s="1006"/>
      <c r="H76" s="1006"/>
      <c r="I76" s="221">
        <f>'E11-Organisation-Préparation'!AJ22</f>
        <v>0</v>
      </c>
      <c r="J76" s="222">
        <f>'E11-Organisation-Préparation'!AK22</f>
        <v>0</v>
      </c>
      <c r="K76" s="222">
        <f>'E11-Organisation-Préparation'!AL22</f>
        <v>0</v>
      </c>
      <c r="L76" s="1020" t="str">
        <f>'E11-Organisation-Préparation'!AM22</f>
        <v/>
      </c>
    </row>
    <row r="77" spans="1:12" s="153" customFormat="1" ht="36" x14ac:dyDescent="0.2">
      <c r="A77" s="940"/>
      <c r="B77" s="940"/>
      <c r="C77" s="223" t="s">
        <v>6</v>
      </c>
      <c r="D77" s="224" t="s">
        <v>50</v>
      </c>
      <c r="E77" s="1007"/>
      <c r="F77" s="1008"/>
      <c r="G77" s="1008"/>
      <c r="H77" s="1008"/>
      <c r="I77" s="225">
        <f>'E11-Organisation-Préparation'!AJ23</f>
        <v>0</v>
      </c>
      <c r="J77" s="226">
        <f>'E11-Organisation-Préparation'!AK23</f>
        <v>0</v>
      </c>
      <c r="K77" s="226">
        <f>'E11-Organisation-Préparation'!AL23</f>
        <v>0</v>
      </c>
      <c r="L77" s="1012"/>
    </row>
    <row r="78" spans="1:12" s="153" customFormat="1" ht="24.4" customHeight="1" thickBot="1" x14ac:dyDescent="0.25">
      <c r="A78" s="1004"/>
      <c r="B78" s="1004"/>
      <c r="C78" s="227" t="s">
        <v>5</v>
      </c>
      <c r="D78" s="228" t="s">
        <v>50</v>
      </c>
      <c r="E78" s="1009"/>
      <c r="F78" s="1010"/>
      <c r="G78" s="1010"/>
      <c r="H78" s="1010"/>
      <c r="I78" s="229">
        <f>'E11-Organisation-Préparation'!AJ24</f>
        <v>0</v>
      </c>
      <c r="J78" s="230">
        <f>'E11-Organisation-Préparation'!AK24</f>
        <v>0</v>
      </c>
      <c r="K78" s="230">
        <f>'E11-Organisation-Préparation'!AL24</f>
        <v>0</v>
      </c>
      <c r="L78" s="1013"/>
    </row>
    <row r="79" spans="1:12" s="153" customFormat="1" ht="58.35" customHeight="1" thickBot="1" x14ac:dyDescent="0.25">
      <c r="A79" s="231" t="s">
        <v>65</v>
      </c>
      <c r="B79" s="231">
        <v>0.75</v>
      </c>
      <c r="C79" s="232" t="s">
        <v>5</v>
      </c>
      <c r="D79" s="233" t="s">
        <v>51</v>
      </c>
      <c r="E79" s="935" t="s">
        <v>66</v>
      </c>
      <c r="F79" s="936"/>
      <c r="G79" s="936"/>
      <c r="H79" s="936"/>
      <c r="I79" s="234">
        <f>'E11-Organisation-Préparation'!AJ25</f>
        <v>0</v>
      </c>
      <c r="J79" s="235">
        <f>'E11-Organisation-Préparation'!AK25</f>
        <v>0</v>
      </c>
      <c r="K79" s="235">
        <f>'E11-Organisation-Préparation'!AL25</f>
        <v>0</v>
      </c>
      <c r="L79" s="326" t="str">
        <f>'E11-Organisation-Préparation'!AM25</f>
        <v/>
      </c>
    </row>
    <row r="80" spans="1:12" s="153" customFormat="1" ht="16.350000000000001" customHeight="1" x14ac:dyDescent="0.2">
      <c r="A80" s="984" t="s">
        <v>67</v>
      </c>
      <c r="B80" s="984">
        <v>0.75</v>
      </c>
      <c r="C80" s="210" t="s">
        <v>0</v>
      </c>
      <c r="D80" s="211" t="s">
        <v>52</v>
      </c>
      <c r="E80" s="1005" t="s">
        <v>68</v>
      </c>
      <c r="F80" s="1006"/>
      <c r="G80" s="1006"/>
      <c r="H80" s="1006"/>
      <c r="I80" s="471">
        <f>'E11-Organisation-Préparation'!AJ26</f>
        <v>0</v>
      </c>
      <c r="J80" s="474">
        <f>'E11-Organisation-Préparation'!AK26</f>
        <v>0</v>
      </c>
      <c r="K80" s="474">
        <f>'E11-Organisation-Préparation'!AL26</f>
        <v>0</v>
      </c>
      <c r="L80" s="1011" t="str">
        <f>'E11-Organisation-Préparation'!AM26</f>
        <v/>
      </c>
    </row>
    <row r="81" spans="1:12" s="153" customFormat="1" ht="19.5" customHeight="1" x14ac:dyDescent="0.2">
      <c r="A81" s="940"/>
      <c r="B81" s="940"/>
      <c r="C81" s="214" t="s">
        <v>6</v>
      </c>
      <c r="D81" s="224" t="s">
        <v>53</v>
      </c>
      <c r="E81" s="1007"/>
      <c r="F81" s="1008"/>
      <c r="G81" s="1008"/>
      <c r="H81" s="1008"/>
      <c r="I81" s="472">
        <f>'E11-Organisation-Préparation'!AJ27</f>
        <v>0</v>
      </c>
      <c r="J81" s="475">
        <f>'E11-Organisation-Préparation'!AK27</f>
        <v>0</v>
      </c>
      <c r="K81" s="475">
        <f>'E11-Organisation-Préparation'!AL27</f>
        <v>0</v>
      </c>
      <c r="L81" s="1012"/>
    </row>
    <row r="82" spans="1:12" s="153" customFormat="1" ht="17.25" customHeight="1" thickBot="1" x14ac:dyDescent="0.25">
      <c r="A82" s="1004"/>
      <c r="B82" s="1004"/>
      <c r="C82" s="217" t="s">
        <v>5</v>
      </c>
      <c r="D82" s="228" t="s">
        <v>54</v>
      </c>
      <c r="E82" s="1009"/>
      <c r="F82" s="1010"/>
      <c r="G82" s="1010"/>
      <c r="H82" s="1010"/>
      <c r="I82" s="473">
        <f>'E11-Organisation-Préparation'!AJ28</f>
        <v>0</v>
      </c>
      <c r="J82" s="476">
        <f>'E11-Organisation-Préparation'!AK28</f>
        <v>0</v>
      </c>
      <c r="K82" s="476">
        <f>'E11-Organisation-Préparation'!AL28</f>
        <v>0</v>
      </c>
      <c r="L82" s="1013"/>
    </row>
    <row r="83" spans="1:12" s="153" customFormat="1" ht="22.5" customHeight="1" thickBot="1" x14ac:dyDescent="0.25">
      <c r="A83" s="231" t="s">
        <v>69</v>
      </c>
      <c r="B83" s="231">
        <v>0.5</v>
      </c>
      <c r="C83" s="232" t="s">
        <v>5</v>
      </c>
      <c r="D83" s="236" t="s">
        <v>52</v>
      </c>
      <c r="E83" s="935" t="s">
        <v>70</v>
      </c>
      <c r="F83" s="936"/>
      <c r="G83" s="936"/>
      <c r="H83" s="936"/>
      <c r="I83" s="234">
        <f>'E11-Organisation-Préparation'!AJ29</f>
        <v>0</v>
      </c>
      <c r="J83" s="235">
        <f>'E11-Organisation-Préparation'!AK29</f>
        <v>0</v>
      </c>
      <c r="K83" s="235">
        <f>'E11-Organisation-Préparation'!AL29</f>
        <v>0</v>
      </c>
      <c r="L83" s="326" t="str">
        <f>'E11-Organisation-Préparation'!AM29</f>
        <v/>
      </c>
    </row>
    <row r="84" spans="1:12" s="153" customFormat="1" ht="12" x14ac:dyDescent="0.2">
      <c r="A84" s="984" t="s">
        <v>71</v>
      </c>
      <c r="B84" s="984">
        <v>0.5</v>
      </c>
      <c r="C84" s="210" t="s">
        <v>6</v>
      </c>
      <c r="D84" s="237" t="s">
        <v>54</v>
      </c>
      <c r="E84" s="1005" t="s">
        <v>72</v>
      </c>
      <c r="F84" s="1006"/>
      <c r="G84" s="1006"/>
      <c r="H84" s="1006"/>
      <c r="I84" s="471">
        <f>'E11-Organisation-Préparation'!AJ30</f>
        <v>0</v>
      </c>
      <c r="J84" s="474">
        <f>'E11-Organisation-Préparation'!AK30</f>
        <v>0</v>
      </c>
      <c r="K84" s="474">
        <f>'E11-Organisation-Préparation'!AL30</f>
        <v>0</v>
      </c>
      <c r="L84" s="1011" t="str">
        <f>'E11-Organisation-Préparation'!AM30</f>
        <v/>
      </c>
    </row>
    <row r="85" spans="1:12" s="153" customFormat="1" ht="13.15" customHeight="1" thickBot="1" x14ac:dyDescent="0.25">
      <c r="A85" s="1004"/>
      <c r="B85" s="1004"/>
      <c r="C85" s="217" t="s">
        <v>5</v>
      </c>
      <c r="D85" s="238" t="s">
        <v>54</v>
      </c>
      <c r="E85" s="1009"/>
      <c r="F85" s="1010"/>
      <c r="G85" s="1010"/>
      <c r="H85" s="1010"/>
      <c r="I85" s="473">
        <f>'E11-Organisation-Préparation'!AJ31</f>
        <v>0</v>
      </c>
      <c r="J85" s="476">
        <f>'E11-Organisation-Préparation'!AK31</f>
        <v>0</v>
      </c>
      <c r="K85" s="476">
        <f>'E11-Organisation-Préparation'!AL31</f>
        <v>0</v>
      </c>
      <c r="L85" s="1013"/>
    </row>
    <row r="86" spans="1:12" s="153" customFormat="1" ht="21.2" customHeight="1" x14ac:dyDescent="0.2">
      <c r="A86" s="984" t="s">
        <v>73</v>
      </c>
      <c r="B86" s="984">
        <v>0.5</v>
      </c>
      <c r="C86" s="210" t="s">
        <v>6</v>
      </c>
      <c r="D86" s="239" t="s">
        <v>54</v>
      </c>
      <c r="E86" s="1014" t="s">
        <v>74</v>
      </c>
      <c r="F86" s="1015"/>
      <c r="G86" s="1015"/>
      <c r="H86" s="1015"/>
      <c r="I86" s="471">
        <f>'E11-Organisation-Préparation'!AJ32</f>
        <v>0</v>
      </c>
      <c r="J86" s="474">
        <f>'E11-Organisation-Préparation'!AK32</f>
        <v>0</v>
      </c>
      <c r="K86" s="474">
        <f>'E11-Organisation-Préparation'!AL32</f>
        <v>0</v>
      </c>
      <c r="L86" s="1011" t="str">
        <f>'E11-Organisation-Préparation'!AM32</f>
        <v/>
      </c>
    </row>
    <row r="87" spans="1:12" s="153" customFormat="1" ht="23.85" customHeight="1" thickBot="1" x14ac:dyDescent="0.25">
      <c r="A87" s="1004"/>
      <c r="B87" s="1004"/>
      <c r="C87" s="217" t="s">
        <v>5</v>
      </c>
      <c r="D87" s="240" t="s">
        <v>53</v>
      </c>
      <c r="E87" s="1016"/>
      <c r="F87" s="1017"/>
      <c r="G87" s="1017"/>
      <c r="H87" s="1017"/>
      <c r="I87" s="473">
        <f>'E11-Organisation-Préparation'!AJ33</f>
        <v>0</v>
      </c>
      <c r="J87" s="476">
        <f>'E11-Organisation-Préparation'!AK33</f>
        <v>0</v>
      </c>
      <c r="K87" s="476">
        <f>'E11-Organisation-Préparation'!AL33</f>
        <v>0</v>
      </c>
      <c r="L87" s="1013"/>
    </row>
    <row r="88" spans="1:12" s="153" customFormat="1" ht="15" customHeight="1" x14ac:dyDescent="0.2">
      <c r="A88" s="984" t="s">
        <v>75</v>
      </c>
      <c r="B88" s="984">
        <v>0.75</v>
      </c>
      <c r="C88" s="210" t="s">
        <v>0</v>
      </c>
      <c r="D88" s="239" t="s">
        <v>53</v>
      </c>
      <c r="E88" s="1005" t="s">
        <v>76</v>
      </c>
      <c r="F88" s="1006"/>
      <c r="G88" s="1006"/>
      <c r="H88" s="1006"/>
      <c r="I88" s="471">
        <f>'E11-Organisation-Préparation'!AJ34</f>
        <v>0</v>
      </c>
      <c r="J88" s="474">
        <f>'E11-Organisation-Préparation'!AK34</f>
        <v>0</v>
      </c>
      <c r="K88" s="474">
        <f>'E11-Organisation-Préparation'!AL34</f>
        <v>0</v>
      </c>
      <c r="L88" s="1011" t="str">
        <f>'E11-Organisation-Préparation'!AM34</f>
        <v/>
      </c>
    </row>
    <row r="89" spans="1:12" s="153" customFormat="1" ht="14.65" customHeight="1" x14ac:dyDescent="0.2">
      <c r="A89" s="940"/>
      <c r="B89" s="940"/>
      <c r="C89" s="214" t="s">
        <v>6</v>
      </c>
      <c r="D89" s="241" t="s">
        <v>53</v>
      </c>
      <c r="E89" s="1007"/>
      <c r="F89" s="1008"/>
      <c r="G89" s="1008"/>
      <c r="H89" s="1008"/>
      <c r="I89" s="472">
        <f>'E11-Organisation-Préparation'!AJ35</f>
        <v>0</v>
      </c>
      <c r="J89" s="475">
        <f>'E11-Organisation-Préparation'!AK35</f>
        <v>0</v>
      </c>
      <c r="K89" s="475">
        <f>'E11-Organisation-Préparation'!AL35</f>
        <v>0</v>
      </c>
      <c r="L89" s="1012"/>
    </row>
    <row r="90" spans="1:12" s="153" customFormat="1" ht="16.899999999999999" customHeight="1" thickBot="1" x14ac:dyDescent="0.25">
      <c r="A90" s="1004"/>
      <c r="B90" s="1004"/>
      <c r="C90" s="217" t="s">
        <v>5</v>
      </c>
      <c r="D90" s="240" t="s">
        <v>53</v>
      </c>
      <c r="E90" s="1009"/>
      <c r="F90" s="1010"/>
      <c r="G90" s="1010"/>
      <c r="H90" s="1010"/>
      <c r="I90" s="473">
        <f>'E11-Organisation-Préparation'!AJ36</f>
        <v>0</v>
      </c>
      <c r="J90" s="476">
        <f>'E11-Organisation-Préparation'!AK36</f>
        <v>0</v>
      </c>
      <c r="K90" s="476">
        <f>'E11-Organisation-Préparation'!AL36</f>
        <v>0</v>
      </c>
      <c r="L90" s="1013"/>
    </row>
    <row r="91" spans="1:12" s="153" customFormat="1" ht="12" x14ac:dyDescent="0.2">
      <c r="A91" s="984" t="s">
        <v>77</v>
      </c>
      <c r="B91" s="985" t="s">
        <v>78</v>
      </c>
      <c r="C91" s="210" t="s">
        <v>0</v>
      </c>
      <c r="D91" s="239" t="s">
        <v>53</v>
      </c>
      <c r="E91" s="987" t="s">
        <v>79</v>
      </c>
      <c r="F91" s="988"/>
      <c r="G91" s="988"/>
      <c r="H91" s="989"/>
      <c r="I91" s="995"/>
      <c r="J91" s="996"/>
      <c r="K91" s="996"/>
      <c r="L91" s="1001" t="str">
        <f>'E11-Pesées'!Q15</f>
        <v/>
      </c>
    </row>
    <row r="92" spans="1:12" s="153" customFormat="1" ht="12" x14ac:dyDescent="0.2">
      <c r="A92" s="940"/>
      <c r="B92" s="986"/>
      <c r="C92" s="214" t="s">
        <v>6</v>
      </c>
      <c r="D92" s="241" t="s">
        <v>53</v>
      </c>
      <c r="E92" s="990"/>
      <c r="F92" s="755"/>
      <c r="G92" s="755"/>
      <c r="H92" s="991"/>
      <c r="I92" s="997"/>
      <c r="J92" s="998"/>
      <c r="K92" s="998"/>
      <c r="L92" s="1002"/>
    </row>
    <row r="93" spans="1:12" s="153" customFormat="1" thickBot="1" x14ac:dyDescent="0.25">
      <c r="A93" s="940"/>
      <c r="B93" s="986"/>
      <c r="C93" s="316" t="s">
        <v>5</v>
      </c>
      <c r="D93" s="317" t="s">
        <v>53</v>
      </c>
      <c r="E93" s="992"/>
      <c r="F93" s="993"/>
      <c r="G93" s="993"/>
      <c r="H93" s="994"/>
      <c r="I93" s="999"/>
      <c r="J93" s="1000"/>
      <c r="K93" s="1000"/>
      <c r="L93" s="1003"/>
    </row>
    <row r="94" spans="1:12" ht="16.5" thickBot="1" x14ac:dyDescent="0.25">
      <c r="A94" s="910" t="s">
        <v>220</v>
      </c>
      <c r="B94" s="911"/>
      <c r="C94" s="911"/>
      <c r="D94" s="911"/>
      <c r="E94" s="911"/>
      <c r="F94" s="911"/>
      <c r="G94" s="911"/>
      <c r="H94" s="911"/>
      <c r="I94" s="911"/>
      <c r="J94" s="911"/>
      <c r="K94" s="911"/>
      <c r="L94" s="318" t="str">
        <f>'E11-Organisation-Préparation'!AM40</f>
        <v/>
      </c>
    </row>
    <row r="95" spans="1:12" ht="15" x14ac:dyDescent="0.2">
      <c r="A95" s="242"/>
      <c r="B95" s="242"/>
      <c r="C95" s="242"/>
      <c r="D95" s="242"/>
      <c r="E95" s="242"/>
      <c r="F95" s="242"/>
      <c r="G95" s="242"/>
      <c r="H95" s="242"/>
      <c r="I95" s="242"/>
      <c r="J95" s="242"/>
      <c r="K95" s="242"/>
      <c r="L95" s="243"/>
    </row>
    <row r="96" spans="1:12" s="12" customFormat="1" ht="16.5" thickBot="1" x14ac:dyDescent="0.3">
      <c r="A96" s="182"/>
      <c r="B96" s="182"/>
      <c r="C96" s="170"/>
      <c r="D96" s="170"/>
      <c r="E96" s="182"/>
      <c r="F96" s="182"/>
      <c r="G96" s="182"/>
      <c r="H96" s="182"/>
      <c r="I96" s="182"/>
      <c r="J96" s="182"/>
      <c r="K96" s="182"/>
      <c r="L96" s="182"/>
    </row>
    <row r="97" spans="1:12" ht="18" x14ac:dyDescent="0.2">
      <c r="A97" s="975" t="s">
        <v>197</v>
      </c>
      <c r="B97" s="976"/>
      <c r="C97" s="976"/>
      <c r="D97" s="976"/>
      <c r="E97" s="976"/>
      <c r="F97" s="976"/>
      <c r="G97" s="976"/>
      <c r="H97" s="976"/>
      <c r="I97" s="976"/>
      <c r="J97" s="976"/>
      <c r="K97" s="976"/>
      <c r="L97" s="977"/>
    </row>
    <row r="98" spans="1:12" ht="57.95" customHeight="1" thickBot="1" x14ac:dyDescent="0.25">
      <c r="A98" s="978" t="s">
        <v>198</v>
      </c>
      <c r="B98" s="979"/>
      <c r="C98" s="979"/>
      <c r="D98" s="979"/>
      <c r="E98" s="979"/>
      <c r="F98" s="979"/>
      <c r="G98" s="979"/>
      <c r="H98" s="979"/>
      <c r="I98" s="979"/>
      <c r="J98" s="979"/>
      <c r="K98" s="979"/>
      <c r="L98" s="980"/>
    </row>
    <row r="99" spans="1:12" ht="16.5" thickBot="1" x14ac:dyDescent="0.25">
      <c r="A99" s="244"/>
      <c r="B99" s="244"/>
      <c r="C99" s="245"/>
      <c r="D99" s="245"/>
      <c r="E99" s="245"/>
      <c r="F99" s="245"/>
      <c r="G99" s="245"/>
      <c r="H99" s="245"/>
      <c r="I99" s="245"/>
      <c r="J99" s="245"/>
      <c r="K99" s="245"/>
      <c r="L99" s="245"/>
    </row>
    <row r="100" spans="1:12" ht="16.899999999999999" customHeight="1" thickBot="1" x14ac:dyDescent="0.3">
      <c r="A100" s="113"/>
      <c r="B100" s="113"/>
      <c r="C100" s="246"/>
      <c r="D100" s="981" t="s">
        <v>216</v>
      </c>
      <c r="E100" s="982"/>
      <c r="F100" s="982"/>
      <c r="G100" s="983"/>
      <c r="H100" s="247"/>
      <c r="I100" s="248" t="s">
        <v>105</v>
      </c>
      <c r="J100" s="249" t="s">
        <v>106</v>
      </c>
      <c r="K100" s="250" t="s">
        <v>218</v>
      </c>
      <c r="L100" s="251"/>
    </row>
    <row r="101" spans="1:12" ht="18" thickBot="1" x14ac:dyDescent="0.35">
      <c r="A101" s="113"/>
      <c r="B101" s="113"/>
      <c r="C101" s="246"/>
      <c r="D101" s="252"/>
      <c r="E101" s="253" t="s">
        <v>2</v>
      </c>
      <c r="F101" s="253" t="s">
        <v>3</v>
      </c>
      <c r="G101" s="254" t="s">
        <v>4</v>
      </c>
      <c r="H101" s="109"/>
      <c r="I101" s="835" t="s">
        <v>0</v>
      </c>
      <c r="J101" s="255" t="s">
        <v>107</v>
      </c>
      <c r="K101" s="256">
        <f>'E11-Pesées'!Q6</f>
        <v>0</v>
      </c>
      <c r="L101" s="251"/>
    </row>
    <row r="102" spans="1:12" ht="18" thickBot="1" x14ac:dyDescent="0.35">
      <c r="A102" s="113"/>
      <c r="B102" s="113"/>
      <c r="C102" s="246"/>
      <c r="D102" s="257" t="s">
        <v>90</v>
      </c>
      <c r="E102" s="258" t="s">
        <v>92</v>
      </c>
      <c r="F102" s="258" t="s">
        <v>93</v>
      </c>
      <c r="G102" s="258" t="s">
        <v>94</v>
      </c>
      <c r="H102" s="109"/>
      <c r="I102" s="836"/>
      <c r="J102" s="259" t="s">
        <v>108</v>
      </c>
      <c r="K102" s="260">
        <f>'E11-Pesées'!Q7</f>
        <v>0</v>
      </c>
      <c r="L102" s="251"/>
    </row>
    <row r="103" spans="1:12" ht="18" thickBot="1" x14ac:dyDescent="0.35">
      <c r="A103" s="113"/>
      <c r="B103" s="113"/>
      <c r="C103" s="246"/>
      <c r="D103" s="261" t="s">
        <v>95</v>
      </c>
      <c r="E103" s="262">
        <v>1</v>
      </c>
      <c r="F103" s="262">
        <v>3</v>
      </c>
      <c r="G103" s="262">
        <v>5</v>
      </c>
      <c r="H103" s="109"/>
      <c r="I103" s="835" t="s">
        <v>6</v>
      </c>
      <c r="J103" s="255" t="s">
        <v>107</v>
      </c>
      <c r="K103" s="256">
        <f>'E11-Pesées'!Q8</f>
        <v>0</v>
      </c>
      <c r="L103" s="113"/>
    </row>
    <row r="104" spans="1:12" ht="18" thickBot="1" x14ac:dyDescent="0.35">
      <c r="A104" s="113"/>
      <c r="B104" s="113"/>
      <c r="C104" s="246"/>
      <c r="D104" s="263"/>
      <c r="E104" s="264"/>
      <c r="F104" s="264"/>
      <c r="G104" s="264"/>
      <c r="H104" s="109"/>
      <c r="I104" s="836"/>
      <c r="J104" s="259" t="s">
        <v>108</v>
      </c>
      <c r="K104" s="260">
        <f>'E11-Pesées'!Q9</f>
        <v>0</v>
      </c>
      <c r="L104" s="265"/>
    </row>
    <row r="105" spans="1:12" ht="18" thickBot="1" x14ac:dyDescent="0.35">
      <c r="A105" s="113"/>
      <c r="B105" s="113"/>
      <c r="C105" s="246"/>
      <c r="D105" s="964" t="s">
        <v>217</v>
      </c>
      <c r="E105" s="965"/>
      <c r="F105" s="965"/>
      <c r="G105" s="966"/>
      <c r="H105" s="109"/>
      <c r="I105" s="835" t="s">
        <v>5</v>
      </c>
      <c r="J105" s="255" t="s">
        <v>107</v>
      </c>
      <c r="K105" s="256">
        <f>'E11-Pesées'!Q10</f>
        <v>0</v>
      </c>
      <c r="L105" s="266"/>
    </row>
    <row r="106" spans="1:12" ht="18" thickBot="1" x14ac:dyDescent="0.35">
      <c r="A106" s="113"/>
      <c r="B106" s="113"/>
      <c r="C106" s="246"/>
      <c r="D106" s="267"/>
      <c r="E106" s="253" t="s">
        <v>2</v>
      </c>
      <c r="F106" s="268" t="s">
        <v>3</v>
      </c>
      <c r="G106" s="269" t="s">
        <v>4</v>
      </c>
      <c r="H106" s="109"/>
      <c r="I106" s="836"/>
      <c r="J106" s="259" t="s">
        <v>108</v>
      </c>
      <c r="K106" s="260">
        <f>'E11-Pesées'!Q11</f>
        <v>0</v>
      </c>
      <c r="L106" s="266"/>
    </row>
    <row r="107" spans="1:12" ht="17.25" x14ac:dyDescent="0.3">
      <c r="A107" s="113"/>
      <c r="B107" s="113"/>
      <c r="C107" s="246"/>
      <c r="D107" s="270" t="s">
        <v>90</v>
      </c>
      <c r="E107" s="258" t="s">
        <v>97</v>
      </c>
      <c r="F107" s="258" t="s">
        <v>98</v>
      </c>
      <c r="G107" s="271" t="s">
        <v>99</v>
      </c>
      <c r="H107" s="109"/>
      <c r="I107" s="967" t="s">
        <v>109</v>
      </c>
      <c r="J107" s="968"/>
      <c r="K107" s="829" t="str">
        <f>'E11-Pesées'!Q12</f>
        <v/>
      </c>
      <c r="L107" s="266"/>
    </row>
    <row r="108" spans="1:12" ht="18" thickBot="1" x14ac:dyDescent="0.35">
      <c r="A108" s="113"/>
      <c r="B108" s="113"/>
      <c r="C108" s="246"/>
      <c r="D108" s="272" t="s">
        <v>95</v>
      </c>
      <c r="E108" s="262">
        <v>1</v>
      </c>
      <c r="F108" s="262">
        <v>3</v>
      </c>
      <c r="G108" s="273">
        <v>5</v>
      </c>
      <c r="H108" s="109"/>
      <c r="I108" s="969"/>
      <c r="J108" s="970"/>
      <c r="K108" s="830"/>
      <c r="L108" s="266"/>
    </row>
    <row r="109" spans="1:12" ht="18" thickBot="1" x14ac:dyDescent="0.35">
      <c r="A109" s="113"/>
      <c r="B109" s="113"/>
      <c r="C109" s="246"/>
      <c r="D109" s="263"/>
      <c r="E109" s="264"/>
      <c r="F109" s="264"/>
      <c r="G109" s="264"/>
      <c r="H109" s="109"/>
      <c r="I109" s="73"/>
      <c r="J109" s="73"/>
      <c r="K109" s="109"/>
      <c r="L109" s="266"/>
    </row>
    <row r="110" spans="1:12" ht="18" thickBot="1" x14ac:dyDescent="0.35">
      <c r="A110" s="113"/>
      <c r="B110" s="113"/>
      <c r="C110" s="246"/>
      <c r="D110" s="964" t="s">
        <v>100</v>
      </c>
      <c r="E110" s="965"/>
      <c r="F110" s="965"/>
      <c r="G110" s="966"/>
      <c r="H110" s="109"/>
      <c r="I110" s="971" t="s">
        <v>110</v>
      </c>
      <c r="J110" s="972"/>
      <c r="K110" s="831" t="str">
        <f>'E11-Pesées'!Q15</f>
        <v/>
      </c>
      <c r="L110" s="251"/>
    </row>
    <row r="111" spans="1:12" ht="17.25" thickBot="1" x14ac:dyDescent="0.3">
      <c r="A111" s="113"/>
      <c r="B111" s="113"/>
      <c r="C111" s="246"/>
      <c r="D111" s="252"/>
      <c r="E111" s="253" t="s">
        <v>2</v>
      </c>
      <c r="F111" s="253" t="s">
        <v>3</v>
      </c>
      <c r="G111" s="269" t="s">
        <v>4</v>
      </c>
      <c r="H111" s="247"/>
      <c r="I111" s="973"/>
      <c r="J111" s="974"/>
      <c r="K111" s="832"/>
      <c r="L111" s="251"/>
    </row>
    <row r="112" spans="1:12" ht="17.25" x14ac:dyDescent="0.3">
      <c r="A112" s="113"/>
      <c r="B112" s="113"/>
      <c r="C112" s="246"/>
      <c r="D112" s="274" t="s">
        <v>90</v>
      </c>
      <c r="E112" s="258" t="s">
        <v>102</v>
      </c>
      <c r="F112" s="258" t="s">
        <v>103</v>
      </c>
      <c r="G112" s="271" t="s">
        <v>104</v>
      </c>
      <c r="H112" s="275"/>
      <c r="I112" s="73"/>
      <c r="J112" s="251"/>
      <c r="K112" s="188"/>
      <c r="L112" s="188"/>
    </row>
    <row r="113" spans="1:12" ht="18" thickBot="1" x14ac:dyDescent="0.35">
      <c r="A113" s="113"/>
      <c r="B113" s="113"/>
      <c r="C113" s="246"/>
      <c r="D113" s="276" t="s">
        <v>95</v>
      </c>
      <c r="E113" s="262">
        <v>1</v>
      </c>
      <c r="F113" s="262">
        <v>3</v>
      </c>
      <c r="G113" s="273">
        <v>5</v>
      </c>
      <c r="H113" s="275"/>
      <c r="I113" s="73"/>
      <c r="J113" s="251"/>
      <c r="K113" s="188"/>
      <c r="L113" s="188"/>
    </row>
    <row r="114" spans="1:12" ht="16.5" x14ac:dyDescent="0.25">
      <c r="A114" s="83"/>
      <c r="B114" s="83"/>
      <c r="C114" s="88"/>
      <c r="D114" s="277"/>
      <c r="E114" s="275"/>
      <c r="F114" s="275"/>
      <c r="G114" s="275"/>
      <c r="H114" s="275"/>
      <c r="I114" s="275"/>
      <c r="J114" s="83"/>
      <c r="K114" s="83"/>
      <c r="L114" s="83"/>
    </row>
    <row r="115" spans="1:12" ht="5.25" customHeight="1" thickBot="1" x14ac:dyDescent="0.25">
      <c r="A115" s="83"/>
      <c r="B115" s="83"/>
      <c r="C115" s="88"/>
      <c r="D115" s="88"/>
      <c r="E115" s="83"/>
      <c r="F115" s="83"/>
      <c r="G115" s="83"/>
      <c r="H115" s="83"/>
      <c r="I115" s="83"/>
      <c r="J115" s="83"/>
      <c r="K115" s="83"/>
      <c r="L115" s="83"/>
    </row>
    <row r="116" spans="1:12" x14ac:dyDescent="0.2">
      <c r="A116" s="842" t="s">
        <v>171</v>
      </c>
      <c r="B116" s="843"/>
      <c r="C116" s="843"/>
      <c r="D116" s="844"/>
      <c r="E116" s="833" t="s">
        <v>219</v>
      </c>
      <c r="F116" s="833"/>
      <c r="G116" s="833"/>
      <c r="H116" s="833"/>
      <c r="I116" s="842" t="s">
        <v>173</v>
      </c>
      <c r="J116" s="848"/>
      <c r="K116" s="842" t="s">
        <v>174</v>
      </c>
      <c r="L116" s="851"/>
    </row>
    <row r="117" spans="1:12" ht="30" customHeight="1" thickBot="1" x14ac:dyDescent="0.25">
      <c r="A117" s="845"/>
      <c r="B117" s="846"/>
      <c r="C117" s="846"/>
      <c r="D117" s="847"/>
      <c r="E117" s="834"/>
      <c r="F117" s="834"/>
      <c r="G117" s="834"/>
      <c r="H117" s="834"/>
      <c r="I117" s="849"/>
      <c r="J117" s="850"/>
      <c r="K117" s="849"/>
      <c r="L117" s="852"/>
    </row>
    <row r="118" spans="1:12" s="22" customFormat="1" ht="17.25" customHeight="1" thickBot="1" x14ac:dyDescent="0.25">
      <c r="A118" s="839" t="s">
        <v>211</v>
      </c>
      <c r="B118" s="840"/>
      <c r="C118" s="840"/>
      <c r="D118" s="841"/>
      <c r="E118" s="814" t="s">
        <v>215</v>
      </c>
      <c r="F118" s="812"/>
      <c r="G118" s="812">
        <f>Infos!$B$22</f>
        <v>0</v>
      </c>
      <c r="H118" s="813"/>
      <c r="I118" s="814">
        <f>Infos!$E$3</f>
        <v>0</v>
      </c>
      <c r="J118" s="813"/>
      <c r="K118" s="815">
        <f>Infos!$B$7</f>
        <v>44347</v>
      </c>
      <c r="L118" s="816"/>
    </row>
    <row r="119" spans="1:12" ht="15" thickBot="1" x14ac:dyDescent="0.25">
      <c r="A119" s="82"/>
      <c r="B119" s="82"/>
      <c r="C119" s="278"/>
      <c r="D119" s="278"/>
      <c r="E119" s="82"/>
      <c r="F119" s="82"/>
      <c r="G119" s="82"/>
      <c r="H119" s="82"/>
      <c r="I119" s="82"/>
      <c r="J119" s="82"/>
      <c r="K119" s="82"/>
      <c r="L119" s="82"/>
    </row>
    <row r="120" spans="1:12" ht="18.75" thickBot="1" x14ac:dyDescent="0.3">
      <c r="A120" s="925" t="s">
        <v>199</v>
      </c>
      <c r="B120" s="926"/>
      <c r="C120" s="926"/>
      <c r="D120" s="926"/>
      <c r="E120" s="926"/>
      <c r="F120" s="926"/>
      <c r="G120" s="926"/>
      <c r="H120" s="926"/>
      <c r="I120" s="926"/>
      <c r="J120" s="926"/>
      <c r="K120" s="926"/>
      <c r="L120" s="927"/>
    </row>
    <row r="121" spans="1:12" s="153" customFormat="1" thickBot="1" x14ac:dyDescent="0.25">
      <c r="A121" s="937" t="s">
        <v>200</v>
      </c>
      <c r="B121" s="938"/>
      <c r="C121" s="938"/>
      <c r="D121" s="938"/>
      <c r="E121" s="938"/>
      <c r="F121" s="938"/>
      <c r="G121" s="938"/>
      <c r="H121" s="938"/>
      <c r="I121" s="938"/>
      <c r="J121" s="938"/>
      <c r="K121" s="938"/>
      <c r="L121" s="939"/>
    </row>
    <row r="122" spans="1:12" s="153" customFormat="1" ht="36.75" thickBot="1" x14ac:dyDescent="0.25">
      <c r="A122" s="279"/>
      <c r="B122" s="202" t="s">
        <v>55</v>
      </c>
      <c r="C122" s="280"/>
      <c r="D122" s="280"/>
      <c r="E122" s="931" t="s">
        <v>56</v>
      </c>
      <c r="F122" s="932"/>
      <c r="G122" s="932"/>
      <c r="H122" s="932"/>
      <c r="I122" s="204" t="s">
        <v>192</v>
      </c>
      <c r="J122" s="204" t="s">
        <v>193</v>
      </c>
      <c r="K122" s="204" t="s">
        <v>194</v>
      </c>
      <c r="L122" s="281" t="s">
        <v>57</v>
      </c>
    </row>
    <row r="123" spans="1:12" s="153" customFormat="1" ht="12" x14ac:dyDescent="0.2">
      <c r="A123" s="940" t="s">
        <v>114</v>
      </c>
      <c r="B123" s="282"/>
      <c r="C123" s="943" t="s">
        <v>84</v>
      </c>
      <c r="D123" s="944"/>
      <c r="E123" s="949" t="s">
        <v>115</v>
      </c>
      <c r="F123" s="950"/>
      <c r="G123" s="950"/>
      <c r="H123" s="950"/>
      <c r="I123" s="955">
        <f>'E11-Présentation-Hygiène-Entret'!AJ6</f>
        <v>0</v>
      </c>
      <c r="J123" s="958">
        <f>'E11-Présentation-Hygiène-Entret'!AK6</f>
        <v>0</v>
      </c>
      <c r="K123" s="958">
        <f>'E11-Présentation-Hygiène-Entret'!AL6</f>
        <v>0</v>
      </c>
      <c r="L123" s="961" t="str">
        <f>'E11-Présentation-Hygiène-Entret'!AM6</f>
        <v/>
      </c>
    </row>
    <row r="124" spans="1:12" s="153" customFormat="1" ht="12" x14ac:dyDescent="0.2">
      <c r="A124" s="941"/>
      <c r="B124" s="282">
        <v>0.75</v>
      </c>
      <c r="C124" s="945"/>
      <c r="D124" s="946"/>
      <c r="E124" s="951"/>
      <c r="F124" s="952"/>
      <c r="G124" s="952"/>
      <c r="H124" s="952"/>
      <c r="I124" s="956"/>
      <c r="J124" s="959"/>
      <c r="K124" s="959"/>
      <c r="L124" s="962"/>
    </row>
    <row r="125" spans="1:12" s="153" customFormat="1" ht="28.9" customHeight="1" thickBot="1" x14ac:dyDescent="0.25">
      <c r="A125" s="942"/>
      <c r="B125" s="283"/>
      <c r="C125" s="947"/>
      <c r="D125" s="948"/>
      <c r="E125" s="953"/>
      <c r="F125" s="954"/>
      <c r="G125" s="954"/>
      <c r="H125" s="954"/>
      <c r="I125" s="957"/>
      <c r="J125" s="960"/>
      <c r="K125" s="960"/>
      <c r="L125" s="963"/>
    </row>
    <row r="126" spans="1:12" ht="16.5" thickBot="1" x14ac:dyDescent="0.25">
      <c r="A126" s="910" t="s">
        <v>123</v>
      </c>
      <c r="B126" s="911"/>
      <c r="C126" s="911"/>
      <c r="D126" s="911"/>
      <c r="E126" s="911"/>
      <c r="F126" s="911"/>
      <c r="G126" s="911"/>
      <c r="H126" s="911"/>
      <c r="I126" s="911"/>
      <c r="J126" s="911"/>
      <c r="K126" s="911"/>
      <c r="L126" s="318" t="str">
        <f>'E11-Présentation-Hygiène-Entret'!AM9</f>
        <v/>
      </c>
    </row>
    <row r="127" spans="1:12" ht="15.75" thickBot="1" x14ac:dyDescent="0.3">
      <c r="A127" s="87"/>
      <c r="B127" s="87"/>
      <c r="C127" s="284"/>
      <c r="D127" s="284"/>
      <c r="E127" s="82"/>
      <c r="F127" s="82"/>
      <c r="G127" s="82"/>
      <c r="H127" s="82"/>
      <c r="I127" s="83"/>
      <c r="J127" s="83"/>
      <c r="K127" s="83"/>
      <c r="L127" s="88"/>
    </row>
    <row r="128" spans="1:12" ht="18.75" thickBot="1" x14ac:dyDescent="0.3">
      <c r="A128" s="925" t="s">
        <v>201</v>
      </c>
      <c r="B128" s="926"/>
      <c r="C128" s="926"/>
      <c r="D128" s="926"/>
      <c r="E128" s="926"/>
      <c r="F128" s="926"/>
      <c r="G128" s="926"/>
      <c r="H128" s="926"/>
      <c r="I128" s="926"/>
      <c r="J128" s="926"/>
      <c r="K128" s="926"/>
      <c r="L128" s="927"/>
    </row>
    <row r="129" spans="1:12" s="153" customFormat="1" thickBot="1" x14ac:dyDescent="0.25">
      <c r="A129" s="928" t="s">
        <v>202</v>
      </c>
      <c r="B129" s="929"/>
      <c r="C129" s="929"/>
      <c r="D129" s="929"/>
      <c r="E129" s="929"/>
      <c r="F129" s="929"/>
      <c r="G129" s="929"/>
      <c r="H129" s="929"/>
      <c r="I129" s="929"/>
      <c r="J129" s="929"/>
      <c r="K129" s="929"/>
      <c r="L129" s="930"/>
    </row>
    <row r="130" spans="1:12" s="153" customFormat="1" ht="36.75" thickBot="1" x14ac:dyDescent="0.25">
      <c r="A130" s="279"/>
      <c r="B130" s="202" t="s">
        <v>55</v>
      </c>
      <c r="C130" s="280"/>
      <c r="D130" s="280"/>
      <c r="E130" s="931" t="s">
        <v>56</v>
      </c>
      <c r="F130" s="932"/>
      <c r="G130" s="932"/>
      <c r="H130" s="932"/>
      <c r="I130" s="204" t="s">
        <v>192</v>
      </c>
      <c r="J130" s="204" t="s">
        <v>193</v>
      </c>
      <c r="K130" s="204" t="s">
        <v>194</v>
      </c>
      <c r="L130" s="281" t="s">
        <v>57</v>
      </c>
    </row>
    <row r="131" spans="1:12" s="153" customFormat="1" ht="45" customHeight="1" thickBot="1" x14ac:dyDescent="0.25">
      <c r="A131" s="477" t="s">
        <v>116</v>
      </c>
      <c r="B131" s="283">
        <v>0.75</v>
      </c>
      <c r="C131" s="933" t="s">
        <v>84</v>
      </c>
      <c r="D131" s="934"/>
      <c r="E131" s="935" t="s">
        <v>117</v>
      </c>
      <c r="F131" s="936"/>
      <c r="G131" s="936"/>
      <c r="H131" s="936"/>
      <c r="I131" s="234">
        <f>'E11-Présentation-Hygiène-Entret'!AJ12</f>
        <v>0</v>
      </c>
      <c r="J131" s="235">
        <f>'E11-Présentation-Hygiène-Entret'!AK12</f>
        <v>0</v>
      </c>
      <c r="K131" s="235">
        <f>'E11-Présentation-Hygiène-Entret'!AL12</f>
        <v>0</v>
      </c>
      <c r="L131" s="326" t="str">
        <f>'E11-Présentation-Hygiène-Entret'!AM12</f>
        <v/>
      </c>
    </row>
    <row r="132" spans="1:12" ht="16.5" thickBot="1" x14ac:dyDescent="0.25">
      <c r="A132" s="910" t="s">
        <v>123</v>
      </c>
      <c r="B132" s="911"/>
      <c r="C132" s="911"/>
      <c r="D132" s="911"/>
      <c r="E132" s="911"/>
      <c r="F132" s="911"/>
      <c r="G132" s="911"/>
      <c r="H132" s="911"/>
      <c r="I132" s="911"/>
      <c r="J132" s="911"/>
      <c r="K132" s="911"/>
      <c r="L132" s="318" t="str">
        <f>'E11-Présentation-Hygiène-Entret'!AM13</f>
        <v/>
      </c>
    </row>
    <row r="133" spans="1:12" ht="7.5" customHeight="1" thickBot="1" x14ac:dyDescent="0.25">
      <c r="A133" s="286"/>
      <c r="B133" s="81"/>
      <c r="C133" s="278"/>
      <c r="D133" s="278"/>
      <c r="E133" s="82"/>
      <c r="F133" s="82"/>
      <c r="G133" s="82"/>
      <c r="H133" s="82"/>
      <c r="I133" s="83"/>
      <c r="J133" s="83"/>
      <c r="K133" s="83"/>
      <c r="L133" s="83"/>
    </row>
    <row r="134" spans="1:12" ht="18.75" thickBot="1" x14ac:dyDescent="0.3">
      <c r="A134" s="925" t="s">
        <v>118</v>
      </c>
      <c r="B134" s="926"/>
      <c r="C134" s="926"/>
      <c r="D134" s="926"/>
      <c r="E134" s="926"/>
      <c r="F134" s="926"/>
      <c r="G134" s="926"/>
      <c r="H134" s="926"/>
      <c r="I134" s="926"/>
      <c r="J134" s="926"/>
      <c r="K134" s="926"/>
      <c r="L134" s="927"/>
    </row>
    <row r="135" spans="1:12" s="153" customFormat="1" thickBot="1" x14ac:dyDescent="0.25">
      <c r="A135" s="928" t="s">
        <v>203</v>
      </c>
      <c r="B135" s="929"/>
      <c r="C135" s="929"/>
      <c r="D135" s="929"/>
      <c r="E135" s="929"/>
      <c r="F135" s="929"/>
      <c r="G135" s="929"/>
      <c r="H135" s="929"/>
      <c r="I135" s="929"/>
      <c r="J135" s="929"/>
      <c r="K135" s="929"/>
      <c r="L135" s="930"/>
    </row>
    <row r="136" spans="1:12" s="153" customFormat="1" ht="36.75" thickBot="1" x14ac:dyDescent="0.25">
      <c r="A136" s="279"/>
      <c r="B136" s="202" t="s">
        <v>55</v>
      </c>
      <c r="C136" s="280"/>
      <c r="D136" s="280"/>
      <c r="E136" s="931" t="s">
        <v>56</v>
      </c>
      <c r="F136" s="932"/>
      <c r="G136" s="932"/>
      <c r="H136" s="932"/>
      <c r="I136" s="204" t="s">
        <v>192</v>
      </c>
      <c r="J136" s="204" t="s">
        <v>193</v>
      </c>
      <c r="K136" s="204" t="s">
        <v>194</v>
      </c>
      <c r="L136" s="281" t="s">
        <v>57</v>
      </c>
    </row>
    <row r="137" spans="1:12" s="153" customFormat="1" ht="46.9" customHeight="1" thickBot="1" x14ac:dyDescent="0.25">
      <c r="A137" s="287" t="s">
        <v>119</v>
      </c>
      <c r="B137" s="288">
        <v>1</v>
      </c>
      <c r="C137" s="933" t="s">
        <v>84</v>
      </c>
      <c r="D137" s="934"/>
      <c r="E137" s="935" t="s">
        <v>120</v>
      </c>
      <c r="F137" s="936"/>
      <c r="G137" s="936"/>
      <c r="H137" s="936"/>
      <c r="I137" s="234">
        <f>'E11-Présentation-Hygiène-Entret'!AJ16</f>
        <v>0</v>
      </c>
      <c r="J137" s="235">
        <f>'E11-Présentation-Hygiène-Entret'!AK16</f>
        <v>0</v>
      </c>
      <c r="K137" s="235">
        <f>'E11-Présentation-Hygiène-Entret'!AL16</f>
        <v>0</v>
      </c>
      <c r="L137" s="326" t="str">
        <f>'E11-Présentation-Hygiène-Entret'!AM16</f>
        <v/>
      </c>
    </row>
    <row r="138" spans="1:12" s="92" customFormat="1" ht="16.5" thickBot="1" x14ac:dyDescent="0.25">
      <c r="A138" s="910" t="s">
        <v>224</v>
      </c>
      <c r="B138" s="911"/>
      <c r="C138" s="911"/>
      <c r="D138" s="911"/>
      <c r="E138" s="911"/>
      <c r="F138" s="911"/>
      <c r="G138" s="911"/>
      <c r="H138" s="911"/>
      <c r="I138" s="911"/>
      <c r="J138" s="911"/>
      <c r="K138" s="911"/>
      <c r="L138" s="318" t="str">
        <f>'E11-Présentation-Hygiène-Entret'!AM17</f>
        <v/>
      </c>
    </row>
    <row r="139" spans="1:12" ht="5.65" customHeight="1" thickBot="1" x14ac:dyDescent="0.25">
      <c r="A139" s="83"/>
      <c r="B139" s="83"/>
      <c r="C139" s="88"/>
      <c r="D139" s="88"/>
      <c r="E139" s="83"/>
      <c r="F139" s="83"/>
      <c r="G139" s="83"/>
      <c r="H139" s="83"/>
      <c r="I139" s="83"/>
      <c r="J139" s="83"/>
      <c r="K139" s="83"/>
      <c r="L139" s="83"/>
    </row>
    <row r="140" spans="1:12" ht="20.45" customHeight="1" x14ac:dyDescent="0.25">
      <c r="A140" s="83"/>
      <c r="B140" s="83"/>
      <c r="C140" s="88"/>
      <c r="D140" s="88"/>
      <c r="E140" s="83"/>
      <c r="F140" s="289"/>
      <c r="G140" s="912" t="s">
        <v>223</v>
      </c>
      <c r="H140" s="913"/>
      <c r="I140" s="913"/>
      <c r="J140" s="913"/>
      <c r="K140" s="913"/>
      <c r="L140" s="916">
        <f>'Grille récapitulative'!K11</f>
        <v>0</v>
      </c>
    </row>
    <row r="141" spans="1:12" ht="15.75" thickBot="1" x14ac:dyDescent="0.3">
      <c r="A141" s="83"/>
      <c r="B141" s="83"/>
      <c r="C141" s="88"/>
      <c r="D141" s="88"/>
      <c r="E141" s="83"/>
      <c r="F141" s="289"/>
      <c r="G141" s="914"/>
      <c r="H141" s="915"/>
      <c r="I141" s="915"/>
      <c r="J141" s="915"/>
      <c r="K141" s="915"/>
      <c r="L141" s="917"/>
    </row>
    <row r="142" spans="1:12" ht="15" thickBot="1" x14ac:dyDescent="0.25">
      <c r="A142" s="83"/>
      <c r="B142" s="83"/>
      <c r="C142" s="88"/>
      <c r="D142" s="88"/>
      <c r="E142" s="83"/>
      <c r="F142" s="83"/>
      <c r="G142" s="83"/>
      <c r="H142" s="83"/>
      <c r="I142" s="83"/>
      <c r="J142" s="83"/>
      <c r="K142" s="83"/>
      <c r="L142" s="83"/>
    </row>
    <row r="143" spans="1:12" ht="15.75" x14ac:dyDescent="0.25">
      <c r="A143" s="290" t="s">
        <v>204</v>
      </c>
      <c r="B143" s="291"/>
      <c r="C143" s="292"/>
      <c r="D143" s="292"/>
      <c r="E143" s="293"/>
      <c r="F143" s="293"/>
      <c r="G143" s="293"/>
      <c r="H143" s="293"/>
      <c r="I143" s="293"/>
      <c r="J143" s="293"/>
      <c r="K143" s="293"/>
      <c r="L143" s="294"/>
    </row>
    <row r="144" spans="1:12" ht="13.7" customHeight="1" x14ac:dyDescent="0.2">
      <c r="A144" s="919"/>
      <c r="B144" s="920"/>
      <c r="C144" s="920"/>
      <c r="D144" s="920"/>
      <c r="E144" s="920"/>
      <c r="F144" s="920"/>
      <c r="G144" s="920"/>
      <c r="H144" s="920"/>
      <c r="I144" s="920"/>
      <c r="J144" s="920"/>
      <c r="K144" s="920"/>
      <c r="L144" s="921"/>
    </row>
    <row r="145" spans="1:12" x14ac:dyDescent="0.2">
      <c r="A145" s="919"/>
      <c r="B145" s="920"/>
      <c r="C145" s="920"/>
      <c r="D145" s="920"/>
      <c r="E145" s="920"/>
      <c r="F145" s="920"/>
      <c r="G145" s="920"/>
      <c r="H145" s="920"/>
      <c r="I145" s="920"/>
      <c r="J145" s="920"/>
      <c r="K145" s="920"/>
      <c r="L145" s="921"/>
    </row>
    <row r="146" spans="1:12" x14ac:dyDescent="0.2">
      <c r="A146" s="919"/>
      <c r="B146" s="920"/>
      <c r="C146" s="920"/>
      <c r="D146" s="920"/>
      <c r="E146" s="920"/>
      <c r="F146" s="920"/>
      <c r="G146" s="920"/>
      <c r="H146" s="920"/>
      <c r="I146" s="920"/>
      <c r="J146" s="920"/>
      <c r="K146" s="920"/>
      <c r="L146" s="921"/>
    </row>
    <row r="147" spans="1:12" x14ac:dyDescent="0.2">
      <c r="A147" s="919"/>
      <c r="B147" s="920"/>
      <c r="C147" s="920"/>
      <c r="D147" s="920"/>
      <c r="E147" s="920"/>
      <c r="F147" s="920"/>
      <c r="G147" s="920"/>
      <c r="H147" s="920"/>
      <c r="I147" s="920"/>
      <c r="J147" s="920"/>
      <c r="K147" s="920"/>
      <c r="L147" s="921"/>
    </row>
    <row r="148" spans="1:12" x14ac:dyDescent="0.2">
      <c r="A148" s="919"/>
      <c r="B148" s="920"/>
      <c r="C148" s="920"/>
      <c r="D148" s="920"/>
      <c r="E148" s="920"/>
      <c r="F148" s="920"/>
      <c r="G148" s="920"/>
      <c r="H148" s="920"/>
      <c r="I148" s="920"/>
      <c r="J148" s="920"/>
      <c r="K148" s="920"/>
      <c r="L148" s="921"/>
    </row>
    <row r="149" spans="1:12" x14ac:dyDescent="0.2">
      <c r="A149" s="919"/>
      <c r="B149" s="920"/>
      <c r="C149" s="920"/>
      <c r="D149" s="920"/>
      <c r="E149" s="920"/>
      <c r="F149" s="920"/>
      <c r="G149" s="920"/>
      <c r="H149" s="920"/>
      <c r="I149" s="920"/>
      <c r="J149" s="920"/>
      <c r="K149" s="920"/>
      <c r="L149" s="921"/>
    </row>
    <row r="150" spans="1:12" x14ac:dyDescent="0.2">
      <c r="A150" s="919"/>
      <c r="B150" s="920"/>
      <c r="C150" s="920"/>
      <c r="D150" s="920"/>
      <c r="E150" s="920"/>
      <c r="F150" s="920"/>
      <c r="G150" s="920"/>
      <c r="H150" s="920"/>
      <c r="I150" s="920"/>
      <c r="J150" s="920"/>
      <c r="K150" s="920"/>
      <c r="L150" s="921"/>
    </row>
    <row r="151" spans="1:12" ht="13.5" thickBot="1" x14ac:dyDescent="0.25">
      <c r="A151" s="922"/>
      <c r="B151" s="923"/>
      <c r="C151" s="923"/>
      <c r="D151" s="923"/>
      <c r="E151" s="923"/>
      <c r="F151" s="923"/>
      <c r="G151" s="923"/>
      <c r="H151" s="923"/>
      <c r="I151" s="923"/>
      <c r="J151" s="923"/>
      <c r="K151" s="923"/>
      <c r="L151" s="924"/>
    </row>
    <row r="152" spans="1:12" ht="14.25" x14ac:dyDescent="0.2">
      <c r="A152" s="82"/>
      <c r="B152" s="82"/>
      <c r="C152" s="278"/>
      <c r="D152" s="278"/>
      <c r="E152" s="82"/>
      <c r="F152" s="82"/>
      <c r="G152" s="82"/>
      <c r="H152" s="82"/>
      <c r="I152" s="82"/>
      <c r="J152" s="82"/>
      <c r="K152" s="82"/>
      <c r="L152" s="82"/>
    </row>
    <row r="153" spans="1:12" ht="15.75" x14ac:dyDescent="0.25">
      <c r="A153" s="918" t="s">
        <v>205</v>
      </c>
      <c r="B153" s="918"/>
      <c r="C153" s="918"/>
      <c r="D153" s="918"/>
      <c r="E153" s="918"/>
      <c r="F153" s="918"/>
      <c r="G153" s="918"/>
      <c r="H153" s="918"/>
      <c r="I153" s="918"/>
      <c r="J153" s="918"/>
      <c r="K153" s="918"/>
      <c r="L153" s="918"/>
    </row>
    <row r="154" spans="1:12" ht="15.75" x14ac:dyDescent="0.25">
      <c r="A154" s="861" t="s">
        <v>206</v>
      </c>
      <c r="B154" s="861"/>
      <c r="C154" s="861"/>
      <c r="D154" s="861"/>
      <c r="E154" s="861"/>
      <c r="F154" s="861" t="s">
        <v>207</v>
      </c>
      <c r="G154" s="861"/>
      <c r="H154" s="861"/>
      <c r="I154" s="861"/>
      <c r="J154" s="861"/>
      <c r="K154" s="861"/>
      <c r="L154" s="861"/>
    </row>
    <row r="155" spans="1:12" ht="15" x14ac:dyDescent="0.25">
      <c r="A155" s="809">
        <f>Infos!A26</f>
        <v>0</v>
      </c>
      <c r="B155" s="809"/>
      <c r="C155" s="809"/>
      <c r="D155" s="809"/>
      <c r="E155" s="809"/>
      <c r="F155" s="809"/>
      <c r="G155" s="809"/>
      <c r="H155" s="809"/>
      <c r="I155" s="809"/>
      <c r="J155" s="809"/>
      <c r="K155" s="809"/>
      <c r="L155" s="809"/>
    </row>
    <row r="156" spans="1:12" ht="15" x14ac:dyDescent="0.25">
      <c r="A156" s="810">
        <f>Infos!A27</f>
        <v>0</v>
      </c>
      <c r="B156" s="810"/>
      <c r="C156" s="810"/>
      <c r="D156" s="810"/>
      <c r="E156" s="810"/>
      <c r="F156" s="810"/>
      <c r="G156" s="810"/>
      <c r="H156" s="810"/>
      <c r="I156" s="810"/>
      <c r="J156" s="810"/>
      <c r="K156" s="810"/>
      <c r="L156" s="810"/>
    </row>
    <row r="157" spans="1:12" ht="15" x14ac:dyDescent="0.25">
      <c r="A157" s="810">
        <f>Infos!A28</f>
        <v>0</v>
      </c>
      <c r="B157" s="810"/>
      <c r="C157" s="810"/>
      <c r="D157" s="810"/>
      <c r="E157" s="810"/>
      <c r="F157" s="810"/>
      <c r="G157" s="810"/>
      <c r="H157" s="810"/>
      <c r="I157" s="810"/>
      <c r="J157" s="810"/>
      <c r="K157" s="810"/>
      <c r="L157" s="810"/>
    </row>
    <row r="158" spans="1:12" ht="15" x14ac:dyDescent="0.25">
      <c r="A158" s="810">
        <f>Infos!A29</f>
        <v>0</v>
      </c>
      <c r="B158" s="810"/>
      <c r="C158" s="810"/>
      <c r="D158" s="810"/>
      <c r="E158" s="810"/>
      <c r="F158" s="810"/>
      <c r="G158" s="810"/>
      <c r="H158" s="810"/>
      <c r="I158" s="810"/>
      <c r="J158" s="810"/>
      <c r="K158" s="810"/>
      <c r="L158" s="810"/>
    </row>
    <row r="159" spans="1:12" ht="15" x14ac:dyDescent="0.25">
      <c r="A159" s="810">
        <f>Infos!A30</f>
        <v>0</v>
      </c>
      <c r="B159" s="810"/>
      <c r="C159" s="810"/>
      <c r="D159" s="810"/>
      <c r="E159" s="810"/>
      <c r="F159" s="810"/>
      <c r="G159" s="810"/>
      <c r="H159" s="810"/>
      <c r="I159" s="810"/>
      <c r="J159" s="810"/>
      <c r="K159" s="810"/>
      <c r="L159" s="810"/>
    </row>
    <row r="160" spans="1:12" ht="15" x14ac:dyDescent="0.25">
      <c r="A160" s="811">
        <f>Infos!A31</f>
        <v>0</v>
      </c>
      <c r="B160" s="811"/>
      <c r="C160" s="811"/>
      <c r="D160" s="811"/>
      <c r="E160" s="811"/>
      <c r="F160" s="817"/>
      <c r="G160" s="818"/>
      <c r="H160" s="818"/>
      <c r="I160" s="818"/>
      <c r="J160" s="818"/>
      <c r="K160" s="818"/>
      <c r="L160" s="819"/>
    </row>
    <row r="161" spans="1:12" ht="4.1500000000000004" customHeight="1" thickBot="1" x14ac:dyDescent="0.25">
      <c r="A161" s="82"/>
      <c r="B161" s="82"/>
      <c r="C161" s="278"/>
      <c r="D161" s="278"/>
      <c r="E161" s="82"/>
      <c r="F161" s="82"/>
      <c r="G161" s="82"/>
      <c r="H161" s="82"/>
      <c r="I161" s="82"/>
      <c r="J161" s="82"/>
      <c r="K161" s="82"/>
      <c r="L161" s="82"/>
    </row>
    <row r="162" spans="1:12" x14ac:dyDescent="0.2">
      <c r="A162" s="842" t="s">
        <v>171</v>
      </c>
      <c r="B162" s="843"/>
      <c r="C162" s="843"/>
      <c r="D162" s="844"/>
      <c r="E162" s="833" t="s">
        <v>214</v>
      </c>
      <c r="F162" s="833"/>
      <c r="G162" s="833"/>
      <c r="H162" s="833"/>
      <c r="I162" s="842" t="s">
        <v>173</v>
      </c>
      <c r="J162" s="848"/>
      <c r="K162" s="842" t="s">
        <v>174</v>
      </c>
      <c r="L162" s="851"/>
    </row>
    <row r="163" spans="1:12" ht="30" customHeight="1" thickBot="1" x14ac:dyDescent="0.25">
      <c r="A163" s="845"/>
      <c r="B163" s="846"/>
      <c r="C163" s="846"/>
      <c r="D163" s="847"/>
      <c r="E163" s="834"/>
      <c r="F163" s="834"/>
      <c r="G163" s="834"/>
      <c r="H163" s="834"/>
      <c r="I163" s="849"/>
      <c r="J163" s="850"/>
      <c r="K163" s="849"/>
      <c r="L163" s="852"/>
    </row>
    <row r="164" spans="1:12" s="22" customFormat="1" ht="17.25" customHeight="1" thickBot="1" x14ac:dyDescent="0.25">
      <c r="A164" s="839" t="s">
        <v>211</v>
      </c>
      <c r="B164" s="840"/>
      <c r="C164" s="840"/>
      <c r="D164" s="841"/>
      <c r="E164" s="814" t="s">
        <v>215</v>
      </c>
      <c r="F164" s="812"/>
      <c r="G164" s="812">
        <f>Infos!$B$22</f>
        <v>0</v>
      </c>
      <c r="H164" s="813"/>
      <c r="I164" s="814">
        <f>Infos!$E$3</f>
        <v>0</v>
      </c>
      <c r="J164" s="813"/>
      <c r="K164" s="815">
        <f>Infos!$B$7</f>
        <v>44347</v>
      </c>
      <c r="L164" s="816"/>
    </row>
    <row r="165" spans="1:12" ht="16.5" thickBot="1" x14ac:dyDescent="0.25">
      <c r="A165" s="295"/>
      <c r="B165" s="158"/>
      <c r="C165" s="158"/>
      <c r="D165" s="158"/>
      <c r="E165" s="159"/>
      <c r="F165" s="159"/>
      <c r="G165" s="159"/>
      <c r="H165" s="159"/>
      <c r="I165" s="468"/>
      <c r="J165" s="468"/>
      <c r="K165" s="160"/>
      <c r="L165" s="160"/>
    </row>
    <row r="166" spans="1:12" ht="16.5" thickBot="1" x14ac:dyDescent="0.3">
      <c r="A166" s="868" t="s">
        <v>125</v>
      </c>
      <c r="B166" s="869"/>
      <c r="C166" s="869"/>
      <c r="D166" s="869"/>
      <c r="E166" s="869"/>
      <c r="F166" s="869"/>
      <c r="G166" s="869"/>
      <c r="H166" s="869"/>
      <c r="I166" s="869"/>
      <c r="J166" s="869"/>
      <c r="K166" s="869"/>
      <c r="L166" s="870"/>
    </row>
    <row r="167" spans="1:12" s="153" customFormat="1" thickBot="1" x14ac:dyDescent="0.25">
      <c r="A167" s="905" t="s">
        <v>126</v>
      </c>
      <c r="B167" s="906"/>
      <c r="C167" s="906"/>
      <c r="D167" s="906"/>
      <c r="E167" s="906"/>
      <c r="F167" s="906"/>
      <c r="G167" s="906"/>
      <c r="H167" s="906"/>
      <c r="I167" s="906"/>
      <c r="J167" s="906"/>
      <c r="K167" s="906"/>
      <c r="L167" s="907"/>
    </row>
    <row r="168" spans="1:12" s="153" customFormat="1" thickBot="1" x14ac:dyDescent="0.25">
      <c r="A168" s="874"/>
      <c r="B168" s="875"/>
      <c r="C168" s="875"/>
      <c r="D168" s="875"/>
      <c r="E168" s="881"/>
      <c r="F168" s="881"/>
      <c r="G168" s="881"/>
      <c r="H168" s="881"/>
      <c r="I168" s="296" t="s">
        <v>1</v>
      </c>
      <c r="J168" s="296" t="s">
        <v>2</v>
      </c>
      <c r="K168" s="296" t="s">
        <v>3</v>
      </c>
      <c r="L168" s="297" t="s">
        <v>4</v>
      </c>
    </row>
    <row r="169" spans="1:12" s="153" customFormat="1" ht="12" x14ac:dyDescent="0.2">
      <c r="A169" s="876"/>
      <c r="B169" s="877"/>
      <c r="C169" s="877"/>
      <c r="D169" s="877"/>
      <c r="E169" s="901" t="s">
        <v>127</v>
      </c>
      <c r="F169" s="902"/>
      <c r="G169" s="902"/>
      <c r="H169" s="902"/>
      <c r="I169" s="471">
        <f>'E12-Comportement-Vente'!AJ7</f>
        <v>0</v>
      </c>
      <c r="J169" s="474">
        <f>'E12-Comportement-Vente'!AK7</f>
        <v>0</v>
      </c>
      <c r="K169" s="474">
        <f>'E12-Comportement-Vente'!AL7</f>
        <v>0</v>
      </c>
      <c r="L169" s="320">
        <f>'E12-Comportement-Vente'!AM7</f>
        <v>0</v>
      </c>
    </row>
    <row r="170" spans="1:12" s="153" customFormat="1" ht="12" x14ac:dyDescent="0.2">
      <c r="A170" s="876"/>
      <c r="B170" s="877"/>
      <c r="C170" s="877"/>
      <c r="D170" s="877"/>
      <c r="E170" s="888" t="s">
        <v>128</v>
      </c>
      <c r="F170" s="889"/>
      <c r="G170" s="889"/>
      <c r="H170" s="889"/>
      <c r="I170" s="472">
        <f>'E12-Comportement-Vente'!AJ8</f>
        <v>0</v>
      </c>
      <c r="J170" s="475">
        <f>'E12-Comportement-Vente'!AK8</f>
        <v>0</v>
      </c>
      <c r="K170" s="475">
        <f>'E12-Comportement-Vente'!AL8</f>
        <v>0</v>
      </c>
      <c r="L170" s="321">
        <f>'E12-Comportement-Vente'!AM8</f>
        <v>0</v>
      </c>
    </row>
    <row r="171" spans="1:12" s="153" customFormat="1" ht="12" x14ac:dyDescent="0.2">
      <c r="A171" s="876"/>
      <c r="B171" s="877"/>
      <c r="C171" s="877"/>
      <c r="D171" s="877"/>
      <c r="E171" s="888" t="s">
        <v>129</v>
      </c>
      <c r="F171" s="889"/>
      <c r="G171" s="889"/>
      <c r="H171" s="889"/>
      <c r="I171" s="472">
        <f>'E12-Comportement-Vente'!AJ9</f>
        <v>0</v>
      </c>
      <c r="J171" s="475">
        <f>'E12-Comportement-Vente'!AK9</f>
        <v>0</v>
      </c>
      <c r="K171" s="475">
        <f>'E12-Comportement-Vente'!AL9</f>
        <v>0</v>
      </c>
      <c r="L171" s="321">
        <f>'E12-Comportement-Vente'!AM9</f>
        <v>0</v>
      </c>
    </row>
    <row r="172" spans="1:12" s="153" customFormat="1" thickBot="1" x14ac:dyDescent="0.25">
      <c r="A172" s="878"/>
      <c r="B172" s="879"/>
      <c r="C172" s="879"/>
      <c r="D172" s="879"/>
      <c r="E172" s="908" t="s">
        <v>130</v>
      </c>
      <c r="F172" s="909"/>
      <c r="G172" s="909"/>
      <c r="H172" s="909"/>
      <c r="I172" s="473">
        <f>'E12-Comportement-Vente'!AJ10</f>
        <v>0</v>
      </c>
      <c r="J172" s="476">
        <f>'E12-Comportement-Vente'!AK10</f>
        <v>0</v>
      </c>
      <c r="K172" s="476">
        <f>'E12-Comportement-Vente'!AL10</f>
        <v>0</v>
      </c>
      <c r="L172" s="322">
        <f>'E12-Comportement-Vente'!AM10</f>
        <v>0</v>
      </c>
    </row>
    <row r="173" spans="1:12" ht="16.5" thickBot="1" x14ac:dyDescent="0.3">
      <c r="A173" s="853" t="s">
        <v>151</v>
      </c>
      <c r="B173" s="854"/>
      <c r="C173" s="854"/>
      <c r="D173" s="854"/>
      <c r="E173" s="854"/>
      <c r="F173" s="854"/>
      <c r="G173" s="854"/>
      <c r="H173" s="854"/>
      <c r="I173" s="855"/>
      <c r="J173" s="855"/>
      <c r="K173" s="855"/>
      <c r="L173" s="324">
        <f>'E12-Comportement-Vente'!AM11</f>
        <v>0</v>
      </c>
    </row>
    <row r="174" spans="1:12" ht="6.2" customHeight="1" thickBot="1" x14ac:dyDescent="0.25">
      <c r="A174" s="75"/>
      <c r="B174" s="75"/>
      <c r="C174" s="76"/>
      <c r="D174" s="187"/>
      <c r="E174" s="77"/>
      <c r="F174" s="12"/>
      <c r="G174" s="12"/>
      <c r="H174" s="12"/>
      <c r="I174" s="12"/>
      <c r="J174" s="12"/>
      <c r="K174" s="12"/>
    </row>
    <row r="175" spans="1:12" ht="16.5" thickBot="1" x14ac:dyDescent="0.3">
      <c r="A175" s="868" t="s">
        <v>131</v>
      </c>
      <c r="B175" s="869"/>
      <c r="C175" s="869"/>
      <c r="D175" s="869"/>
      <c r="E175" s="869"/>
      <c r="F175" s="869"/>
      <c r="G175" s="869"/>
      <c r="H175" s="869"/>
      <c r="I175" s="869"/>
      <c r="J175" s="869"/>
      <c r="K175" s="869"/>
      <c r="L175" s="870"/>
    </row>
    <row r="176" spans="1:12" s="153" customFormat="1" thickBot="1" x14ac:dyDescent="0.25">
      <c r="A176" s="892" t="s">
        <v>132</v>
      </c>
      <c r="B176" s="893"/>
      <c r="C176" s="893"/>
      <c r="D176" s="893"/>
      <c r="E176" s="893"/>
      <c r="F176" s="893"/>
      <c r="G176" s="893"/>
      <c r="H176" s="893"/>
      <c r="I176" s="893"/>
      <c r="J176" s="893"/>
      <c r="K176" s="893"/>
      <c r="L176" s="894"/>
    </row>
    <row r="177" spans="1:12" s="153" customFormat="1" thickBot="1" x14ac:dyDescent="0.25">
      <c r="A177" s="895"/>
      <c r="B177" s="896"/>
      <c r="C177" s="896"/>
      <c r="D177" s="896"/>
      <c r="E177" s="881"/>
      <c r="F177" s="881"/>
      <c r="G177" s="881"/>
      <c r="H177" s="881"/>
      <c r="I177" s="296" t="s">
        <v>1</v>
      </c>
      <c r="J177" s="296" t="s">
        <v>2</v>
      </c>
      <c r="K177" s="296" t="s">
        <v>3</v>
      </c>
      <c r="L177" s="296" t="s">
        <v>4</v>
      </c>
    </row>
    <row r="178" spans="1:12" s="153" customFormat="1" ht="12" x14ac:dyDescent="0.2">
      <c r="A178" s="897"/>
      <c r="B178" s="898"/>
      <c r="C178" s="898"/>
      <c r="D178" s="898"/>
      <c r="E178" s="901" t="s">
        <v>133</v>
      </c>
      <c r="F178" s="902"/>
      <c r="G178" s="902"/>
      <c r="H178" s="902"/>
      <c r="I178" s="471">
        <f>'E12-Comportement-Vente'!AJ14</f>
        <v>0</v>
      </c>
      <c r="J178" s="474">
        <f>'E12-Comportement-Vente'!AK14</f>
        <v>0</v>
      </c>
      <c r="K178" s="474">
        <f>'E12-Comportement-Vente'!AL14</f>
        <v>0</v>
      </c>
      <c r="L178" s="320">
        <f>'E12-Comportement-Vente'!AM14</f>
        <v>0</v>
      </c>
    </row>
    <row r="179" spans="1:12" s="153" customFormat="1" ht="12" x14ac:dyDescent="0.2">
      <c r="A179" s="897"/>
      <c r="B179" s="898"/>
      <c r="C179" s="898"/>
      <c r="D179" s="898"/>
      <c r="E179" s="888" t="s">
        <v>134</v>
      </c>
      <c r="F179" s="889"/>
      <c r="G179" s="889"/>
      <c r="H179" s="889"/>
      <c r="I179" s="472">
        <f>'E12-Comportement-Vente'!AJ15</f>
        <v>0</v>
      </c>
      <c r="J179" s="475">
        <f>'E12-Comportement-Vente'!AK15</f>
        <v>0</v>
      </c>
      <c r="K179" s="475">
        <f>'E12-Comportement-Vente'!AL15</f>
        <v>0</v>
      </c>
      <c r="L179" s="321">
        <f>'E12-Comportement-Vente'!AM15</f>
        <v>0</v>
      </c>
    </row>
    <row r="180" spans="1:12" s="153" customFormat="1" ht="12" x14ac:dyDescent="0.2">
      <c r="A180" s="897"/>
      <c r="B180" s="898"/>
      <c r="C180" s="898"/>
      <c r="D180" s="898"/>
      <c r="E180" s="888" t="s">
        <v>135</v>
      </c>
      <c r="F180" s="889"/>
      <c r="G180" s="889"/>
      <c r="H180" s="889"/>
      <c r="I180" s="472">
        <f>'E12-Comportement-Vente'!AJ16</f>
        <v>0</v>
      </c>
      <c r="J180" s="475">
        <f>'E12-Comportement-Vente'!AK16</f>
        <v>0</v>
      </c>
      <c r="K180" s="475">
        <f>'E12-Comportement-Vente'!AL16</f>
        <v>0</v>
      </c>
      <c r="L180" s="321">
        <f>'E12-Comportement-Vente'!AM16</f>
        <v>0</v>
      </c>
    </row>
    <row r="181" spans="1:12" s="153" customFormat="1" ht="12" x14ac:dyDescent="0.2">
      <c r="A181" s="897"/>
      <c r="B181" s="898"/>
      <c r="C181" s="898"/>
      <c r="D181" s="898"/>
      <c r="E181" s="903" t="s">
        <v>136</v>
      </c>
      <c r="F181" s="904"/>
      <c r="G181" s="904"/>
      <c r="H181" s="904"/>
      <c r="I181" s="472">
        <f>'E12-Comportement-Vente'!AJ17</f>
        <v>0</v>
      </c>
      <c r="J181" s="475">
        <f>'E12-Comportement-Vente'!AK17</f>
        <v>0</v>
      </c>
      <c r="K181" s="475">
        <f>'E12-Comportement-Vente'!AL17</f>
        <v>0</v>
      </c>
      <c r="L181" s="321">
        <f>'E12-Comportement-Vente'!AM17</f>
        <v>0</v>
      </c>
    </row>
    <row r="182" spans="1:12" s="153" customFormat="1" ht="12" x14ac:dyDescent="0.2">
      <c r="A182" s="897"/>
      <c r="B182" s="898"/>
      <c r="C182" s="898"/>
      <c r="D182" s="898"/>
      <c r="E182" s="888" t="s">
        <v>137</v>
      </c>
      <c r="F182" s="889"/>
      <c r="G182" s="889"/>
      <c r="H182" s="889"/>
      <c r="I182" s="472">
        <f>'E12-Comportement-Vente'!AJ18</f>
        <v>0</v>
      </c>
      <c r="J182" s="475">
        <f>'E12-Comportement-Vente'!AK18</f>
        <v>0</v>
      </c>
      <c r="K182" s="475">
        <f>'E12-Comportement-Vente'!AL18</f>
        <v>0</v>
      </c>
      <c r="L182" s="321">
        <f>'E12-Comportement-Vente'!AM18</f>
        <v>0</v>
      </c>
    </row>
    <row r="183" spans="1:12" s="153" customFormat="1" ht="12" x14ac:dyDescent="0.2">
      <c r="A183" s="897"/>
      <c r="B183" s="898"/>
      <c r="C183" s="898"/>
      <c r="D183" s="898"/>
      <c r="E183" s="888" t="s">
        <v>138</v>
      </c>
      <c r="F183" s="889"/>
      <c r="G183" s="889"/>
      <c r="H183" s="889"/>
      <c r="I183" s="472">
        <f>'E12-Comportement-Vente'!AJ19</f>
        <v>0</v>
      </c>
      <c r="J183" s="475">
        <f>'E12-Comportement-Vente'!AK19</f>
        <v>0</v>
      </c>
      <c r="K183" s="475">
        <f>'E12-Comportement-Vente'!AL19</f>
        <v>0</v>
      </c>
      <c r="L183" s="321">
        <f>'E12-Comportement-Vente'!AM19</f>
        <v>0</v>
      </c>
    </row>
    <row r="184" spans="1:12" s="153" customFormat="1" ht="12" x14ac:dyDescent="0.2">
      <c r="A184" s="897"/>
      <c r="B184" s="898"/>
      <c r="C184" s="898"/>
      <c r="D184" s="898"/>
      <c r="E184" s="888" t="s">
        <v>139</v>
      </c>
      <c r="F184" s="889"/>
      <c r="G184" s="889"/>
      <c r="H184" s="889"/>
      <c r="I184" s="472">
        <f>'E12-Comportement-Vente'!AJ20</f>
        <v>0</v>
      </c>
      <c r="J184" s="475">
        <f>'E12-Comportement-Vente'!AK20</f>
        <v>0</v>
      </c>
      <c r="K184" s="475">
        <f>'E12-Comportement-Vente'!AL20</f>
        <v>0</v>
      </c>
      <c r="L184" s="321">
        <f>'E12-Comportement-Vente'!AM20</f>
        <v>0</v>
      </c>
    </row>
    <row r="185" spans="1:12" s="153" customFormat="1" ht="12" x14ac:dyDescent="0.2">
      <c r="A185" s="897"/>
      <c r="B185" s="898"/>
      <c r="C185" s="898"/>
      <c r="D185" s="898"/>
      <c r="E185" s="888" t="s">
        <v>140</v>
      </c>
      <c r="F185" s="889"/>
      <c r="G185" s="889"/>
      <c r="H185" s="889"/>
      <c r="I185" s="472">
        <f>'E12-Comportement-Vente'!AJ21</f>
        <v>0</v>
      </c>
      <c r="J185" s="475">
        <f>'E12-Comportement-Vente'!AK21</f>
        <v>0</v>
      </c>
      <c r="K185" s="475">
        <f>'E12-Comportement-Vente'!AL21</f>
        <v>0</v>
      </c>
      <c r="L185" s="321">
        <f>'E12-Comportement-Vente'!AM21</f>
        <v>0</v>
      </c>
    </row>
    <row r="186" spans="1:12" s="153" customFormat="1" ht="12" x14ac:dyDescent="0.2">
      <c r="A186" s="897"/>
      <c r="B186" s="898"/>
      <c r="C186" s="898"/>
      <c r="D186" s="898"/>
      <c r="E186" s="888" t="s">
        <v>141</v>
      </c>
      <c r="F186" s="889"/>
      <c r="G186" s="889"/>
      <c r="H186" s="889"/>
      <c r="I186" s="472">
        <f>'E12-Comportement-Vente'!AJ22</f>
        <v>0</v>
      </c>
      <c r="J186" s="475">
        <f>'E12-Comportement-Vente'!AK22</f>
        <v>0</v>
      </c>
      <c r="K186" s="475">
        <f>'E12-Comportement-Vente'!AL22</f>
        <v>0</v>
      </c>
      <c r="L186" s="321">
        <f>'E12-Comportement-Vente'!AM22</f>
        <v>0</v>
      </c>
    </row>
    <row r="187" spans="1:12" s="153" customFormat="1" thickBot="1" x14ac:dyDescent="0.25">
      <c r="A187" s="899"/>
      <c r="B187" s="900"/>
      <c r="C187" s="900"/>
      <c r="D187" s="900"/>
      <c r="E187" s="890" t="s">
        <v>142</v>
      </c>
      <c r="F187" s="891"/>
      <c r="G187" s="891"/>
      <c r="H187" s="891"/>
      <c r="I187" s="472">
        <f>'E12-Comportement-Vente'!AJ23</f>
        <v>0</v>
      </c>
      <c r="J187" s="475">
        <f>'E12-Comportement-Vente'!AK23</f>
        <v>0</v>
      </c>
      <c r="K187" s="475">
        <f>'E12-Comportement-Vente'!AL23</f>
        <v>0</v>
      </c>
      <c r="L187" s="321">
        <f>'E12-Comportement-Vente'!AM23</f>
        <v>0</v>
      </c>
    </row>
    <row r="188" spans="1:12" ht="16.5" thickBot="1" x14ac:dyDescent="0.25">
      <c r="A188" s="853" t="s">
        <v>227</v>
      </c>
      <c r="B188" s="854"/>
      <c r="C188" s="854"/>
      <c r="D188" s="854"/>
      <c r="E188" s="854"/>
      <c r="F188" s="854"/>
      <c r="G188" s="854"/>
      <c r="H188" s="854"/>
      <c r="I188" s="855"/>
      <c r="J188" s="855"/>
      <c r="K188" s="855"/>
      <c r="L188" s="325">
        <f>'E12-Comportement-Vente'!AM24</f>
        <v>0</v>
      </c>
    </row>
    <row r="189" spans="1:12" ht="15.75" thickBot="1" x14ac:dyDescent="0.25">
      <c r="A189" s="78"/>
      <c r="B189" s="78"/>
      <c r="C189" s="79"/>
      <c r="D189" s="187"/>
      <c r="E189" s="77"/>
      <c r="F189" s="12"/>
      <c r="G189" s="12"/>
      <c r="H189" s="12"/>
      <c r="I189" s="12"/>
      <c r="J189" s="12"/>
      <c r="K189" s="12"/>
    </row>
    <row r="190" spans="1:12" ht="16.5" thickBot="1" x14ac:dyDescent="0.3">
      <c r="A190" s="868" t="s">
        <v>143</v>
      </c>
      <c r="B190" s="869"/>
      <c r="C190" s="869"/>
      <c r="D190" s="869"/>
      <c r="E190" s="869"/>
      <c r="F190" s="869"/>
      <c r="G190" s="869"/>
      <c r="H190" s="869"/>
      <c r="I190" s="869"/>
      <c r="J190" s="869"/>
      <c r="K190" s="869"/>
      <c r="L190" s="870"/>
    </row>
    <row r="191" spans="1:12" s="153" customFormat="1" thickBot="1" x14ac:dyDescent="0.25">
      <c r="A191" s="871" t="s">
        <v>144</v>
      </c>
      <c r="B191" s="872"/>
      <c r="C191" s="872"/>
      <c r="D191" s="872"/>
      <c r="E191" s="872"/>
      <c r="F191" s="872"/>
      <c r="G191" s="872"/>
      <c r="H191" s="872"/>
      <c r="I191" s="872"/>
      <c r="J191" s="872"/>
      <c r="K191" s="872"/>
      <c r="L191" s="873"/>
    </row>
    <row r="192" spans="1:12" s="153" customFormat="1" thickBot="1" x14ac:dyDescent="0.25">
      <c r="A192" s="874"/>
      <c r="B192" s="875"/>
      <c r="C192" s="875"/>
      <c r="D192" s="875"/>
      <c r="E192" s="880"/>
      <c r="F192" s="881"/>
      <c r="G192" s="881"/>
      <c r="H192" s="881"/>
      <c r="I192" s="296" t="s">
        <v>1</v>
      </c>
      <c r="J192" s="296" t="s">
        <v>2</v>
      </c>
      <c r="K192" s="296" t="s">
        <v>3</v>
      </c>
      <c r="L192" s="296" t="s">
        <v>4</v>
      </c>
    </row>
    <row r="193" spans="1:12" s="153" customFormat="1" ht="12" x14ac:dyDescent="0.2">
      <c r="A193" s="876"/>
      <c r="B193" s="877"/>
      <c r="C193" s="877"/>
      <c r="D193" s="877"/>
      <c r="E193" s="882" t="s">
        <v>145</v>
      </c>
      <c r="F193" s="883"/>
      <c r="G193" s="883"/>
      <c r="H193" s="883"/>
      <c r="I193" s="471">
        <f>'E12-Comportement-Vente'!AJ27</f>
        <v>0</v>
      </c>
      <c r="J193" s="474">
        <f>'E12-Comportement-Vente'!AK27</f>
        <v>0</v>
      </c>
      <c r="K193" s="474">
        <f>'E12-Comportement-Vente'!AL27</f>
        <v>0</v>
      </c>
      <c r="L193" s="320">
        <f>'E12-Comportement-Vente'!AM27</f>
        <v>0</v>
      </c>
    </row>
    <row r="194" spans="1:12" s="153" customFormat="1" ht="12" x14ac:dyDescent="0.2">
      <c r="A194" s="876"/>
      <c r="B194" s="877"/>
      <c r="C194" s="877"/>
      <c r="D194" s="877"/>
      <c r="E194" s="884" t="s">
        <v>146</v>
      </c>
      <c r="F194" s="885"/>
      <c r="G194" s="885"/>
      <c r="H194" s="885"/>
      <c r="I194" s="472">
        <f>'E12-Comportement-Vente'!AJ28</f>
        <v>0</v>
      </c>
      <c r="J194" s="475">
        <f>'E12-Comportement-Vente'!AK28</f>
        <v>0</v>
      </c>
      <c r="K194" s="475">
        <f>'E12-Comportement-Vente'!AL28</f>
        <v>0</v>
      </c>
      <c r="L194" s="321">
        <f>'E12-Comportement-Vente'!AM28</f>
        <v>0</v>
      </c>
    </row>
    <row r="195" spans="1:12" s="153" customFormat="1" ht="12" x14ac:dyDescent="0.2">
      <c r="A195" s="876"/>
      <c r="B195" s="877"/>
      <c r="C195" s="877"/>
      <c r="D195" s="877"/>
      <c r="E195" s="884" t="s">
        <v>147</v>
      </c>
      <c r="F195" s="885"/>
      <c r="G195" s="885"/>
      <c r="H195" s="885"/>
      <c r="I195" s="472">
        <f>'E12-Comportement-Vente'!AJ29</f>
        <v>0</v>
      </c>
      <c r="J195" s="475">
        <f>'E12-Comportement-Vente'!AK29</f>
        <v>0</v>
      </c>
      <c r="K195" s="475">
        <f>'E12-Comportement-Vente'!AL29</f>
        <v>0</v>
      </c>
      <c r="L195" s="321">
        <f>'E12-Comportement-Vente'!AM29</f>
        <v>0</v>
      </c>
    </row>
    <row r="196" spans="1:12" s="153" customFormat="1" thickBot="1" x14ac:dyDescent="0.25">
      <c r="A196" s="878"/>
      <c r="B196" s="879"/>
      <c r="C196" s="879"/>
      <c r="D196" s="879"/>
      <c r="E196" s="886" t="s">
        <v>148</v>
      </c>
      <c r="F196" s="887"/>
      <c r="G196" s="887"/>
      <c r="H196" s="887"/>
      <c r="I196" s="472">
        <f>'E12-Comportement-Vente'!AJ30</f>
        <v>0</v>
      </c>
      <c r="J196" s="475">
        <f>'E12-Comportement-Vente'!AK30</f>
        <v>0</v>
      </c>
      <c r="K196" s="475">
        <f>'E12-Comportement-Vente'!AL30</f>
        <v>0</v>
      </c>
      <c r="L196" s="321">
        <f>'E12-Comportement-Vente'!AM30</f>
        <v>0</v>
      </c>
    </row>
    <row r="197" spans="1:12" ht="16.5" thickBot="1" x14ac:dyDescent="0.25">
      <c r="A197" s="853" t="s">
        <v>149</v>
      </c>
      <c r="B197" s="854"/>
      <c r="C197" s="854"/>
      <c r="D197" s="854"/>
      <c r="E197" s="854"/>
      <c r="F197" s="854"/>
      <c r="G197" s="854"/>
      <c r="H197" s="854"/>
      <c r="I197" s="855"/>
      <c r="J197" s="855"/>
      <c r="K197" s="855"/>
      <c r="L197" s="325">
        <f>'E12-Comportement-Vente'!AM31</f>
        <v>0</v>
      </c>
    </row>
    <row r="198" spans="1:12" ht="13.5" thickBot="1" x14ac:dyDescent="0.25">
      <c r="A198" s="298"/>
      <c r="B198" s="299"/>
      <c r="C198" s="300"/>
      <c r="D198" s="300"/>
      <c r="E198" s="299"/>
      <c r="F198" s="299"/>
      <c r="G198" s="299"/>
      <c r="H198" s="299"/>
      <c r="I198" s="299"/>
      <c r="J198" s="299"/>
      <c r="K198" s="299"/>
      <c r="L198" s="179"/>
    </row>
    <row r="199" spans="1:12" ht="38.450000000000003" customHeight="1" thickBot="1" x14ac:dyDescent="0.35">
      <c r="A199" s="301"/>
      <c r="B199" s="109"/>
      <c r="C199" s="856"/>
      <c r="D199" s="856"/>
      <c r="E199" s="856"/>
      <c r="F199" s="109"/>
      <c r="G199" s="857" t="s">
        <v>225</v>
      </c>
      <c r="H199" s="858"/>
      <c r="I199" s="858"/>
      <c r="J199" s="858"/>
      <c r="K199" s="859"/>
      <c r="L199" s="323">
        <f>'Grille récapitulative'!K18</f>
        <v>0</v>
      </c>
    </row>
    <row r="200" spans="1:12" ht="13.5" thickBot="1" x14ac:dyDescent="0.25">
      <c r="A200" s="302"/>
      <c r="B200" s="303"/>
      <c r="C200" s="304"/>
      <c r="D200" s="304"/>
      <c r="E200" s="303"/>
      <c r="F200" s="303"/>
      <c r="G200" s="303"/>
      <c r="H200" s="303"/>
      <c r="I200" s="303"/>
      <c r="J200" s="303"/>
      <c r="K200" s="303"/>
      <c r="L200" s="305"/>
    </row>
    <row r="201" spans="1:12" ht="13.5" thickBot="1" x14ac:dyDescent="0.25"/>
    <row r="202" spans="1:12" ht="18" x14ac:dyDescent="0.25">
      <c r="A202" s="306" t="s">
        <v>208</v>
      </c>
      <c r="B202" s="307"/>
      <c r="C202" s="300"/>
      <c r="D202" s="300"/>
      <c r="E202" s="299"/>
      <c r="F202" s="299"/>
      <c r="G202" s="299"/>
      <c r="H202" s="299"/>
      <c r="I202" s="299"/>
      <c r="J202" s="299"/>
      <c r="K202" s="299"/>
      <c r="L202" s="308"/>
    </row>
    <row r="203" spans="1:12" x14ac:dyDescent="0.2">
      <c r="A203" s="862"/>
      <c r="B203" s="863"/>
      <c r="C203" s="863"/>
      <c r="D203" s="863"/>
      <c r="E203" s="863"/>
      <c r="F203" s="863"/>
      <c r="G203" s="863"/>
      <c r="H203" s="863"/>
      <c r="I203" s="863"/>
      <c r="J203" s="863"/>
      <c r="K203" s="863"/>
      <c r="L203" s="864"/>
    </row>
    <row r="204" spans="1:12" x14ac:dyDescent="0.2">
      <c r="A204" s="862"/>
      <c r="B204" s="863"/>
      <c r="C204" s="863"/>
      <c r="D204" s="863"/>
      <c r="E204" s="863"/>
      <c r="F204" s="863"/>
      <c r="G204" s="863"/>
      <c r="H204" s="863"/>
      <c r="I204" s="863"/>
      <c r="J204" s="863"/>
      <c r="K204" s="863"/>
      <c r="L204" s="864"/>
    </row>
    <row r="205" spans="1:12" x14ac:dyDescent="0.2">
      <c r="A205" s="862"/>
      <c r="B205" s="863"/>
      <c r="C205" s="863"/>
      <c r="D205" s="863"/>
      <c r="E205" s="863"/>
      <c r="F205" s="863"/>
      <c r="G205" s="863"/>
      <c r="H205" s="863"/>
      <c r="I205" s="863"/>
      <c r="J205" s="863"/>
      <c r="K205" s="863"/>
      <c r="L205" s="864"/>
    </row>
    <row r="206" spans="1:12" x14ac:dyDescent="0.2">
      <c r="A206" s="862"/>
      <c r="B206" s="863"/>
      <c r="C206" s="863"/>
      <c r="D206" s="863"/>
      <c r="E206" s="863"/>
      <c r="F206" s="863"/>
      <c r="G206" s="863"/>
      <c r="H206" s="863"/>
      <c r="I206" s="863"/>
      <c r="J206" s="863"/>
      <c r="K206" s="863"/>
      <c r="L206" s="864"/>
    </row>
    <row r="207" spans="1:12" x14ac:dyDescent="0.2">
      <c r="A207" s="862"/>
      <c r="B207" s="863"/>
      <c r="C207" s="863"/>
      <c r="D207" s="863"/>
      <c r="E207" s="863"/>
      <c r="F207" s="863"/>
      <c r="G207" s="863"/>
      <c r="H207" s="863"/>
      <c r="I207" s="863"/>
      <c r="J207" s="863"/>
      <c r="K207" s="863"/>
      <c r="L207" s="864"/>
    </row>
    <row r="208" spans="1:12" x14ac:dyDescent="0.2">
      <c r="A208" s="862"/>
      <c r="B208" s="863"/>
      <c r="C208" s="863"/>
      <c r="D208" s="863"/>
      <c r="E208" s="863"/>
      <c r="F208" s="863"/>
      <c r="G208" s="863"/>
      <c r="H208" s="863"/>
      <c r="I208" s="863"/>
      <c r="J208" s="863"/>
      <c r="K208" s="863"/>
      <c r="L208" s="864"/>
    </row>
    <row r="209" spans="1:12" x14ac:dyDescent="0.2">
      <c r="A209" s="862"/>
      <c r="B209" s="863"/>
      <c r="C209" s="863"/>
      <c r="D209" s="863"/>
      <c r="E209" s="863"/>
      <c r="F209" s="863"/>
      <c r="G209" s="863"/>
      <c r="H209" s="863"/>
      <c r="I209" s="863"/>
      <c r="J209" s="863"/>
      <c r="K209" s="863"/>
      <c r="L209" s="864"/>
    </row>
    <row r="210" spans="1:12" ht="13.5" thickBot="1" x14ac:dyDescent="0.25">
      <c r="A210" s="865"/>
      <c r="B210" s="866"/>
      <c r="C210" s="866"/>
      <c r="D210" s="866"/>
      <c r="E210" s="866"/>
      <c r="F210" s="866"/>
      <c r="G210" s="866"/>
      <c r="H210" s="866"/>
      <c r="I210" s="866"/>
      <c r="J210" s="866"/>
      <c r="K210" s="866"/>
      <c r="L210" s="867"/>
    </row>
    <row r="211" spans="1:12" ht="7.15" customHeight="1" x14ac:dyDescent="0.2">
      <c r="A211" s="12"/>
      <c r="B211" s="12"/>
      <c r="C211" s="189"/>
      <c r="D211" s="189"/>
      <c r="E211" s="12"/>
      <c r="F211" s="12"/>
    </row>
    <row r="212" spans="1:12" ht="15.75" x14ac:dyDescent="0.2">
      <c r="A212" s="860" t="s">
        <v>205</v>
      </c>
      <c r="B212" s="860"/>
      <c r="C212" s="860"/>
      <c r="D212" s="860"/>
      <c r="E212" s="860"/>
      <c r="F212" s="860"/>
      <c r="G212" s="860"/>
      <c r="H212" s="860"/>
      <c r="I212" s="860"/>
      <c r="J212" s="860"/>
      <c r="K212" s="860"/>
      <c r="L212" s="860"/>
    </row>
    <row r="213" spans="1:12" ht="15.75" x14ac:dyDescent="0.25">
      <c r="A213" s="861" t="s">
        <v>209</v>
      </c>
      <c r="B213" s="861"/>
      <c r="C213" s="861"/>
      <c r="D213" s="861"/>
      <c r="E213" s="861"/>
      <c r="F213" s="861" t="s">
        <v>210</v>
      </c>
      <c r="G213" s="861"/>
      <c r="H213" s="861"/>
      <c r="I213" s="861"/>
      <c r="J213" s="861"/>
      <c r="K213" s="861"/>
      <c r="L213" s="861"/>
    </row>
    <row r="214" spans="1:12" ht="14.25" x14ac:dyDescent="0.2">
      <c r="A214" s="807">
        <f>Infos!A26</f>
        <v>0</v>
      </c>
      <c r="B214" s="807"/>
      <c r="C214" s="807"/>
      <c r="D214" s="807"/>
      <c r="E214" s="807"/>
      <c r="F214" s="804"/>
      <c r="G214" s="804"/>
      <c r="H214" s="804"/>
      <c r="I214" s="804"/>
      <c r="J214" s="804"/>
      <c r="K214" s="804"/>
      <c r="L214" s="804"/>
    </row>
    <row r="215" spans="1:12" ht="14.25" x14ac:dyDescent="0.2">
      <c r="A215" s="808">
        <f>Infos!A27</f>
        <v>0</v>
      </c>
      <c r="B215" s="808"/>
      <c r="C215" s="808"/>
      <c r="D215" s="808"/>
      <c r="E215" s="808"/>
      <c r="F215" s="805"/>
      <c r="G215" s="805"/>
      <c r="H215" s="805"/>
      <c r="I215" s="805"/>
      <c r="J215" s="805"/>
      <c r="K215" s="805"/>
      <c r="L215" s="805"/>
    </row>
    <row r="216" spans="1:12" ht="14.25" x14ac:dyDescent="0.2">
      <c r="A216" s="808">
        <f>Infos!A28</f>
        <v>0</v>
      </c>
      <c r="B216" s="808"/>
      <c r="C216" s="808"/>
      <c r="D216" s="808"/>
      <c r="E216" s="808"/>
      <c r="F216" s="805"/>
      <c r="G216" s="805"/>
      <c r="H216" s="805"/>
      <c r="I216" s="805"/>
      <c r="J216" s="805"/>
      <c r="K216" s="805"/>
      <c r="L216" s="805"/>
    </row>
    <row r="217" spans="1:12" ht="14.25" x14ac:dyDescent="0.2">
      <c r="A217" s="808">
        <f>Infos!A29</f>
        <v>0</v>
      </c>
      <c r="B217" s="808"/>
      <c r="C217" s="808"/>
      <c r="D217" s="808"/>
      <c r="E217" s="808"/>
      <c r="F217" s="805"/>
      <c r="G217" s="805"/>
      <c r="H217" s="805"/>
      <c r="I217" s="805"/>
      <c r="J217" s="805"/>
      <c r="K217" s="805"/>
      <c r="L217" s="805"/>
    </row>
    <row r="218" spans="1:12" ht="14.25" x14ac:dyDescent="0.2">
      <c r="A218" s="808">
        <f>Infos!A30</f>
        <v>0</v>
      </c>
      <c r="B218" s="808"/>
      <c r="C218" s="808"/>
      <c r="D218" s="808"/>
      <c r="E218" s="808"/>
      <c r="F218" s="805"/>
      <c r="G218" s="805"/>
      <c r="H218" s="805"/>
      <c r="I218" s="805"/>
      <c r="J218" s="805"/>
      <c r="K218" s="805"/>
      <c r="L218" s="805"/>
    </row>
    <row r="219" spans="1:12" ht="14.25" x14ac:dyDescent="0.2">
      <c r="A219" s="803">
        <f>Infos!A31</f>
        <v>0</v>
      </c>
      <c r="B219" s="803"/>
      <c r="C219" s="803"/>
      <c r="D219" s="803"/>
      <c r="E219" s="803"/>
      <c r="F219" s="806"/>
      <c r="G219" s="806"/>
      <c r="H219" s="806"/>
      <c r="I219" s="806"/>
      <c r="J219" s="806"/>
      <c r="K219" s="806"/>
      <c r="L219" s="806"/>
    </row>
  </sheetData>
  <sheetProtection algorithmName="SHA-512" hashValue="9MsCqGqrpAO0+lReLL39Y4hxL/qnfgawDzZrvqT0qYg1cGwtS8tYfBT0QuDNCYSMkGWeIC/W1vSgdh9JlclPjA==" saltValue="GzAMMZWRkSeEtD8F0lx0Iw==" spinCount="100000" sheet="1" formatColumns="0" formatRows="0" selectLockedCells="1" selectUnlockedCells="1"/>
  <mergeCells count="246">
    <mergeCell ref="A1:D2"/>
    <mergeCell ref="E1:H2"/>
    <mergeCell ref="I1:J2"/>
    <mergeCell ref="K1:L2"/>
    <mergeCell ref="A3:D3"/>
    <mergeCell ref="E3:F3"/>
    <mergeCell ref="G3:H3"/>
    <mergeCell ref="I3:J3"/>
    <mergeCell ref="K3:L3"/>
    <mergeCell ref="E25:G25"/>
    <mergeCell ref="I25:J25"/>
    <mergeCell ref="E27:G27"/>
    <mergeCell ref="I27:J27"/>
    <mergeCell ref="A29:L29"/>
    <mergeCell ref="A30:D30"/>
    <mergeCell ref="E30:G30"/>
    <mergeCell ref="H30:L30"/>
    <mergeCell ref="E5:H5"/>
    <mergeCell ref="A7:L7"/>
    <mergeCell ref="E15:G15"/>
    <mergeCell ref="I15:J15"/>
    <mergeCell ref="A17:L17"/>
    <mergeCell ref="E23:G23"/>
    <mergeCell ref="I23:J23"/>
    <mergeCell ref="A33:D33"/>
    <mergeCell ref="E33:G33"/>
    <mergeCell ref="H33:L33"/>
    <mergeCell ref="A34:D34"/>
    <mergeCell ref="E34:G34"/>
    <mergeCell ref="H34:L34"/>
    <mergeCell ref="A31:D31"/>
    <mergeCell ref="E31:G31"/>
    <mergeCell ref="H31:L31"/>
    <mergeCell ref="A32:D32"/>
    <mergeCell ref="E32:G32"/>
    <mergeCell ref="H32:L32"/>
    <mergeCell ref="A37:D37"/>
    <mergeCell ref="E37:G37"/>
    <mergeCell ref="H37:L37"/>
    <mergeCell ref="A38:D38"/>
    <mergeCell ref="E38:G38"/>
    <mergeCell ref="H38:L38"/>
    <mergeCell ref="A35:D35"/>
    <mergeCell ref="E35:G35"/>
    <mergeCell ref="H35:L35"/>
    <mergeCell ref="A36:D36"/>
    <mergeCell ref="E36:G36"/>
    <mergeCell ref="H36:L36"/>
    <mergeCell ref="A54:D54"/>
    <mergeCell ref="E54:F54"/>
    <mergeCell ref="G54:H54"/>
    <mergeCell ref="I54:J54"/>
    <mergeCell ref="K54:L54"/>
    <mergeCell ref="A57:L57"/>
    <mergeCell ref="A40:L40"/>
    <mergeCell ref="A41:L50"/>
    <mergeCell ref="A52:D53"/>
    <mergeCell ref="E52:H53"/>
    <mergeCell ref="I52:J53"/>
    <mergeCell ref="K52:L53"/>
    <mergeCell ref="E61:H61"/>
    <mergeCell ref="E62:H62"/>
    <mergeCell ref="E63:H63"/>
    <mergeCell ref="E64:H64"/>
    <mergeCell ref="A65:K65"/>
    <mergeCell ref="A67:K67"/>
    <mergeCell ref="A58:L58"/>
    <mergeCell ref="E59:H59"/>
    <mergeCell ref="A60:A64"/>
    <mergeCell ref="B60:B64"/>
    <mergeCell ref="C60:D64"/>
    <mergeCell ref="E60:H60"/>
    <mergeCell ref="I60:I64"/>
    <mergeCell ref="J60:J64"/>
    <mergeCell ref="K60:K64"/>
    <mergeCell ref="L60:L64"/>
    <mergeCell ref="A68:L68"/>
    <mergeCell ref="E69:H69"/>
    <mergeCell ref="A70:A72"/>
    <mergeCell ref="B70:B72"/>
    <mergeCell ref="C70:C72"/>
    <mergeCell ref="D70:D72"/>
    <mergeCell ref="E70:H70"/>
    <mergeCell ref="I70:I72"/>
    <mergeCell ref="J70:J72"/>
    <mergeCell ref="K70:K72"/>
    <mergeCell ref="L70:L72"/>
    <mergeCell ref="E71:H71"/>
    <mergeCell ref="E72:H72"/>
    <mergeCell ref="A73:A75"/>
    <mergeCell ref="B73:B75"/>
    <mergeCell ref="E73:H73"/>
    <mergeCell ref="L73:L75"/>
    <mergeCell ref="D74:D75"/>
    <mergeCell ref="E74:H74"/>
    <mergeCell ref="E75:H75"/>
    <mergeCell ref="A76:A78"/>
    <mergeCell ref="B76:B78"/>
    <mergeCell ref="E76:H78"/>
    <mergeCell ref="L76:L78"/>
    <mergeCell ref="E79:H79"/>
    <mergeCell ref="A80:A82"/>
    <mergeCell ref="B80:B82"/>
    <mergeCell ref="E80:H82"/>
    <mergeCell ref="L80:L82"/>
    <mergeCell ref="E83:H83"/>
    <mergeCell ref="A84:A85"/>
    <mergeCell ref="B84:B85"/>
    <mergeCell ref="E84:H85"/>
    <mergeCell ref="L84:L85"/>
    <mergeCell ref="A86:A87"/>
    <mergeCell ref="B86:B87"/>
    <mergeCell ref="E86:H87"/>
    <mergeCell ref="L86:L87"/>
    <mergeCell ref="A88:A90"/>
    <mergeCell ref="B88:B90"/>
    <mergeCell ref="E88:H90"/>
    <mergeCell ref="L88:L90"/>
    <mergeCell ref="A91:A93"/>
    <mergeCell ref="B91:B93"/>
    <mergeCell ref="E91:H93"/>
    <mergeCell ref="I91:K93"/>
    <mergeCell ref="L91:L93"/>
    <mergeCell ref="D105:G105"/>
    <mergeCell ref="I105:I106"/>
    <mergeCell ref="I107:J108"/>
    <mergeCell ref="K107:K108"/>
    <mergeCell ref="D110:G110"/>
    <mergeCell ref="I110:J111"/>
    <mergeCell ref="K110:K111"/>
    <mergeCell ref="A94:K94"/>
    <mergeCell ref="A97:L97"/>
    <mergeCell ref="A98:L98"/>
    <mergeCell ref="D100:G100"/>
    <mergeCell ref="I101:I102"/>
    <mergeCell ref="I103:I104"/>
    <mergeCell ref="A116:D117"/>
    <mergeCell ref="E116:H117"/>
    <mergeCell ref="I116:J117"/>
    <mergeCell ref="K116:L117"/>
    <mergeCell ref="A118:D118"/>
    <mergeCell ref="E118:F118"/>
    <mergeCell ref="G118:H118"/>
    <mergeCell ref="I118:J118"/>
    <mergeCell ref="K118:L118"/>
    <mergeCell ref="A126:K126"/>
    <mergeCell ref="A128:L128"/>
    <mergeCell ref="A129:L129"/>
    <mergeCell ref="E130:H130"/>
    <mergeCell ref="C131:D131"/>
    <mergeCell ref="E131:H131"/>
    <mergeCell ref="A120:L120"/>
    <mergeCell ref="A121:L121"/>
    <mergeCell ref="E122:H122"/>
    <mergeCell ref="A123:A125"/>
    <mergeCell ref="C123:D125"/>
    <mergeCell ref="E123:H125"/>
    <mergeCell ref="I123:I125"/>
    <mergeCell ref="J123:J125"/>
    <mergeCell ref="K123:K125"/>
    <mergeCell ref="L123:L125"/>
    <mergeCell ref="A138:K138"/>
    <mergeCell ref="G140:K141"/>
    <mergeCell ref="L140:L141"/>
    <mergeCell ref="A144:L151"/>
    <mergeCell ref="A153:L153"/>
    <mergeCell ref="A154:E154"/>
    <mergeCell ref="F154:L154"/>
    <mergeCell ref="A132:K132"/>
    <mergeCell ref="A134:L134"/>
    <mergeCell ref="A135:L135"/>
    <mergeCell ref="E136:H136"/>
    <mergeCell ref="C137:D137"/>
    <mergeCell ref="E137:H137"/>
    <mergeCell ref="A158:E158"/>
    <mergeCell ref="F158:L158"/>
    <mergeCell ref="A159:E159"/>
    <mergeCell ref="F159:L159"/>
    <mergeCell ref="A160:E160"/>
    <mergeCell ref="F160:L160"/>
    <mergeCell ref="A155:E155"/>
    <mergeCell ref="F155:L155"/>
    <mergeCell ref="A156:E156"/>
    <mergeCell ref="F156:L156"/>
    <mergeCell ref="A157:E157"/>
    <mergeCell ref="F157:L157"/>
    <mergeCell ref="A166:L166"/>
    <mergeCell ref="A167:L167"/>
    <mergeCell ref="A168:D172"/>
    <mergeCell ref="E168:H168"/>
    <mergeCell ref="E169:H169"/>
    <mergeCell ref="E170:H170"/>
    <mergeCell ref="E171:H171"/>
    <mergeCell ref="E172:H172"/>
    <mergeCell ref="A162:D163"/>
    <mergeCell ref="E162:H163"/>
    <mergeCell ref="I162:J163"/>
    <mergeCell ref="K162:L163"/>
    <mergeCell ref="A164:D164"/>
    <mergeCell ref="E164:F164"/>
    <mergeCell ref="G164:H164"/>
    <mergeCell ref="I164:J164"/>
    <mergeCell ref="K164:L164"/>
    <mergeCell ref="E183:H183"/>
    <mergeCell ref="E184:H184"/>
    <mergeCell ref="E185:H185"/>
    <mergeCell ref="E186:H186"/>
    <mergeCell ref="E187:H187"/>
    <mergeCell ref="A188:K188"/>
    <mergeCell ref="A173:K173"/>
    <mergeCell ref="A175:L175"/>
    <mergeCell ref="A176:L176"/>
    <mergeCell ref="A177:D187"/>
    <mergeCell ref="E177:H177"/>
    <mergeCell ref="E178:H178"/>
    <mergeCell ref="E179:H179"/>
    <mergeCell ref="E180:H180"/>
    <mergeCell ref="E181:H181"/>
    <mergeCell ref="E182:H182"/>
    <mergeCell ref="A197:K197"/>
    <mergeCell ref="C199:E199"/>
    <mergeCell ref="G199:K199"/>
    <mergeCell ref="A203:L210"/>
    <mergeCell ref="A212:L212"/>
    <mergeCell ref="A213:E213"/>
    <mergeCell ref="F213:L213"/>
    <mergeCell ref="A190:L190"/>
    <mergeCell ref="A191:L191"/>
    <mergeCell ref="A192:D196"/>
    <mergeCell ref="E192:H192"/>
    <mergeCell ref="E193:H193"/>
    <mergeCell ref="E194:H194"/>
    <mergeCell ref="E195:H195"/>
    <mergeCell ref="E196:H196"/>
    <mergeCell ref="A217:E217"/>
    <mergeCell ref="F217:L217"/>
    <mergeCell ref="A218:E218"/>
    <mergeCell ref="F218:L218"/>
    <mergeCell ref="A219:E219"/>
    <mergeCell ref="F219:L219"/>
    <mergeCell ref="A214:E214"/>
    <mergeCell ref="F214:L214"/>
    <mergeCell ref="A215:E215"/>
    <mergeCell ref="F215:L215"/>
    <mergeCell ref="A216:E216"/>
    <mergeCell ref="F216:L216"/>
  </mergeCells>
  <conditionalFormatting sqref="A155:E160">
    <cfRule type="cellIs" dxfId="5" priority="6" operator="equal">
      <formula>0</formula>
    </cfRule>
  </conditionalFormatting>
  <conditionalFormatting sqref="A214:E219">
    <cfRule type="cellIs" dxfId="4" priority="5" operator="equal">
      <formula>0</formula>
    </cfRule>
  </conditionalFormatting>
  <conditionalFormatting sqref="A31:L38">
    <cfRule type="cellIs" dxfId="3" priority="4" operator="equal">
      <formula>0</formula>
    </cfRule>
  </conditionalFormatting>
  <conditionalFormatting sqref="I169:L172">
    <cfRule type="cellIs" dxfId="2" priority="3" operator="equal">
      <formula>0</formula>
    </cfRule>
  </conditionalFormatting>
  <conditionalFormatting sqref="I178:L187">
    <cfRule type="cellIs" dxfId="1" priority="2" operator="equal">
      <formula>0</formula>
    </cfRule>
  </conditionalFormatting>
  <conditionalFormatting sqref="I193:L196">
    <cfRule type="cellIs" dxfId="0" priority="1" operator="equal">
      <formula>0</formula>
    </cfRule>
  </conditionalFormatting>
  <dataValidations count="3">
    <dataValidation allowBlank="1" showInputMessage="1" showErrorMessage="1" error="Valeur comprise entre 0 et 20." sqref="L132 I60:L64 L138 I137:L137 K110:K111 K101:K108 I131:L131 L140:L141 I169:L172 L197 L188 L173 L199 I123:L125 I178:L187 I193:L196"/>
    <dataValidation allowBlank="1" showInputMessage="1" showErrorMessage="1" sqref="L94"/>
    <dataValidation allowBlank="1" showInputMessage="1" showErrorMessage="1" error="Valeur comprise entre 0 &amp; 15 !" sqref="L126"/>
  </dataValidations>
  <pageMargins left="7.874015748031496E-2" right="7.874015748031496E-2" top="0.39370078740157483" bottom="0.39370078740157483" header="0.31496062992125984" footer="0.31496062992125984"/>
  <pageSetup paperSize="9" orientation="portrait" r:id="rId1"/>
  <rowBreaks count="4" manualBreakCount="4">
    <brk id="50" max="16383" man="1"/>
    <brk id="95" max="16383" man="1"/>
    <brk id="114" max="16383" man="1"/>
    <brk id="16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5" tint="-0.249977111117893"/>
  </sheetPr>
  <dimension ref="A1:H65"/>
  <sheetViews>
    <sheetView showGridLines="0" view="pageBreakPreview" zoomScale="107" zoomScaleNormal="100" zoomScaleSheetLayoutView="107" workbookViewId="0">
      <selection activeCell="D16" sqref="D16"/>
    </sheetView>
  </sheetViews>
  <sheetFormatPr baseColWidth="10" defaultColWidth="11.42578125" defaultRowHeight="12.75" x14ac:dyDescent="0.2"/>
  <cols>
    <col min="1" max="8" width="15.7109375" style="351" customWidth="1"/>
    <col min="9" max="16384" width="11.42578125" style="351"/>
  </cols>
  <sheetData>
    <row r="1" spans="1:8" ht="9.6" customHeight="1" x14ac:dyDescent="0.2">
      <c r="B1" s="352"/>
      <c r="C1" s="352"/>
      <c r="D1" s="352"/>
      <c r="F1" s="353"/>
      <c r="G1" s="354"/>
      <c r="H1" s="355"/>
    </row>
    <row r="2" spans="1:8" ht="35.1" customHeight="1" x14ac:dyDescent="0.2">
      <c r="A2" s="352" t="s">
        <v>262</v>
      </c>
      <c r="B2" s="352"/>
      <c r="C2" s="352"/>
      <c r="D2" s="352"/>
      <c r="G2" s="356"/>
      <c r="H2" s="357"/>
    </row>
    <row r="3" spans="1:8" ht="35.1" customHeight="1" x14ac:dyDescent="0.2">
      <c r="B3" s="352"/>
      <c r="C3" s="358" t="s">
        <v>259</v>
      </c>
      <c r="D3" s="358">
        <f>IF(Infos!C15="ABS","abs",Infos!B15)</f>
        <v>0</v>
      </c>
      <c r="E3" s="359"/>
      <c r="F3" s="360"/>
      <c r="G3" s="361"/>
      <c r="H3" s="357"/>
    </row>
    <row r="4" spans="1:8" ht="22.9" customHeight="1" x14ac:dyDescent="0.2">
      <c r="B4" s="596"/>
      <c r="C4" s="598" t="s">
        <v>0</v>
      </c>
      <c r="D4" s="599"/>
      <c r="E4" s="598" t="s">
        <v>6</v>
      </c>
      <c r="F4" s="599"/>
      <c r="G4" s="598" t="s">
        <v>5</v>
      </c>
      <c r="H4" s="599"/>
    </row>
    <row r="5" spans="1:8" ht="30" customHeight="1" x14ac:dyDescent="0.2">
      <c r="B5" s="597"/>
      <c r="C5" s="373">
        <f>Infos!F15</f>
        <v>0</v>
      </c>
      <c r="D5" s="373">
        <f>Infos!F16</f>
        <v>0</v>
      </c>
      <c r="E5" s="373">
        <f>Infos!F17</f>
        <v>0</v>
      </c>
      <c r="F5" s="373">
        <f>Infos!F18</f>
        <v>0</v>
      </c>
      <c r="G5" s="373">
        <f>Infos!F19</f>
        <v>0</v>
      </c>
      <c r="H5" s="373">
        <f>Infos!F20</f>
        <v>0</v>
      </c>
    </row>
    <row r="6" spans="1:8" ht="31.5" customHeight="1" x14ac:dyDescent="0.2">
      <c r="B6" s="362" t="s">
        <v>256</v>
      </c>
      <c r="C6" s="363"/>
      <c r="D6" s="363"/>
      <c r="E6" s="363"/>
      <c r="F6" s="363"/>
      <c r="G6" s="363"/>
      <c r="H6" s="363"/>
    </row>
    <row r="7" spans="1:8" ht="33" customHeight="1" x14ac:dyDescent="0.2">
      <c r="B7" s="364" t="s">
        <v>257</v>
      </c>
      <c r="C7" s="365"/>
      <c r="D7" s="365"/>
      <c r="E7" s="365"/>
      <c r="F7" s="365"/>
      <c r="G7" s="365"/>
      <c r="H7" s="365"/>
    </row>
    <row r="8" spans="1:8" ht="33" customHeight="1" x14ac:dyDescent="0.2">
      <c r="B8" s="364" t="s">
        <v>263</v>
      </c>
      <c r="C8" s="381"/>
      <c r="D8" s="381"/>
      <c r="E8" s="381"/>
      <c r="F8" s="381"/>
      <c r="G8" s="381"/>
      <c r="H8" s="381"/>
    </row>
    <row r="9" spans="1:8" ht="27.95" customHeight="1" x14ac:dyDescent="0.2">
      <c r="B9" s="366" t="s">
        <v>258</v>
      </c>
      <c r="C9" s="367"/>
      <c r="D9" s="367"/>
      <c r="E9" s="367"/>
      <c r="F9" s="367"/>
      <c r="G9" s="367"/>
      <c r="H9" s="367"/>
    </row>
    <row r="10" spans="1:8" ht="27.95" customHeight="1" x14ac:dyDescent="0.4">
      <c r="A10" s="379" t="s">
        <v>262</v>
      </c>
      <c r="B10" s="375"/>
      <c r="C10" s="376"/>
      <c r="D10" s="376"/>
      <c r="E10" s="376"/>
      <c r="F10" s="376"/>
      <c r="G10" s="376"/>
      <c r="H10" s="376"/>
    </row>
    <row r="11" spans="1:8" ht="35.1" customHeight="1" x14ac:dyDescent="0.2">
      <c r="B11" s="352"/>
      <c r="C11" s="358" t="s">
        <v>259</v>
      </c>
      <c r="D11" s="358">
        <f>IF(Infos!C16="ABS","abs",Infos!B16)</f>
        <v>0</v>
      </c>
      <c r="E11" s="359"/>
      <c r="F11" s="360"/>
      <c r="G11" s="361"/>
      <c r="H11" s="357"/>
    </row>
    <row r="12" spans="1:8" ht="21" customHeight="1" x14ac:dyDescent="0.2">
      <c r="B12" s="596"/>
      <c r="C12" s="598" t="s">
        <v>0</v>
      </c>
      <c r="D12" s="599"/>
      <c r="E12" s="598" t="s">
        <v>6</v>
      </c>
      <c r="F12" s="599"/>
      <c r="G12" s="598" t="s">
        <v>5</v>
      </c>
      <c r="H12" s="599"/>
    </row>
    <row r="13" spans="1:8" ht="30.6" customHeight="1" x14ac:dyDescent="0.2">
      <c r="B13" s="597"/>
      <c r="C13" s="373">
        <f>Infos!$F15</f>
        <v>0</v>
      </c>
      <c r="D13" s="373">
        <f>Infos!$F16</f>
        <v>0</v>
      </c>
      <c r="E13" s="373">
        <f>Infos!$F17</f>
        <v>0</v>
      </c>
      <c r="F13" s="373">
        <f>Infos!$F18</f>
        <v>0</v>
      </c>
      <c r="G13" s="373">
        <f>Infos!$F19</f>
        <v>0</v>
      </c>
      <c r="H13" s="373">
        <f>Infos!$F20</f>
        <v>0</v>
      </c>
    </row>
    <row r="14" spans="1:8" ht="32.25" customHeight="1" x14ac:dyDescent="0.2">
      <c r="B14" s="362" t="s">
        <v>256</v>
      </c>
      <c r="C14" s="363"/>
      <c r="D14" s="363"/>
      <c r="E14" s="363"/>
      <c r="F14" s="363"/>
      <c r="G14" s="363"/>
      <c r="H14" s="363"/>
    </row>
    <row r="15" spans="1:8" ht="32.25" customHeight="1" x14ac:dyDescent="0.2">
      <c r="B15" s="364" t="s">
        <v>257</v>
      </c>
      <c r="C15" s="365"/>
      <c r="D15" s="365"/>
      <c r="E15" s="365"/>
      <c r="F15" s="365"/>
      <c r="G15" s="365"/>
      <c r="H15" s="365"/>
    </row>
    <row r="16" spans="1:8" ht="32.25" customHeight="1" x14ac:dyDescent="0.2">
      <c r="B16" s="364" t="s">
        <v>263</v>
      </c>
      <c r="C16" s="381"/>
      <c r="D16" s="381"/>
      <c r="E16" s="381"/>
      <c r="F16" s="381"/>
      <c r="G16" s="381"/>
      <c r="H16" s="381"/>
    </row>
    <row r="17" spans="1:8" ht="27.95" customHeight="1" x14ac:dyDescent="0.2">
      <c r="B17" s="366" t="s">
        <v>258</v>
      </c>
      <c r="C17" s="367"/>
      <c r="D17" s="367"/>
      <c r="E17" s="367"/>
      <c r="F17" s="367"/>
      <c r="G17" s="367"/>
      <c r="H17" s="367"/>
    </row>
    <row r="18" spans="1:8" ht="27.95" customHeight="1" x14ac:dyDescent="0.4">
      <c r="A18" s="379" t="s">
        <v>262</v>
      </c>
      <c r="B18" s="375"/>
      <c r="C18" s="376"/>
      <c r="D18" s="376"/>
      <c r="E18" s="376"/>
      <c r="F18" s="376"/>
      <c r="G18" s="376"/>
      <c r="H18" s="376"/>
    </row>
    <row r="19" spans="1:8" ht="35.1" customHeight="1" x14ac:dyDescent="0.2">
      <c r="B19" s="352"/>
      <c r="C19" s="358" t="s">
        <v>259</v>
      </c>
      <c r="D19" s="358">
        <f>IF(Infos!C17="ABS","abs",Infos!B17)</f>
        <v>0</v>
      </c>
      <c r="E19" s="359"/>
      <c r="F19" s="360"/>
      <c r="G19" s="361"/>
      <c r="H19" s="357"/>
    </row>
    <row r="20" spans="1:8" ht="26.45" customHeight="1" x14ac:dyDescent="0.2">
      <c r="B20" s="596"/>
      <c r="C20" s="598" t="s">
        <v>0</v>
      </c>
      <c r="D20" s="599"/>
      <c r="E20" s="598" t="s">
        <v>6</v>
      </c>
      <c r="F20" s="599"/>
      <c r="G20" s="598" t="s">
        <v>5</v>
      </c>
      <c r="H20" s="599"/>
    </row>
    <row r="21" spans="1:8" ht="32.450000000000003" customHeight="1" x14ac:dyDescent="0.2">
      <c r="B21" s="597"/>
      <c r="C21" s="373">
        <f>Infos!$F15</f>
        <v>0</v>
      </c>
      <c r="D21" s="373">
        <f>Infos!$F16</f>
        <v>0</v>
      </c>
      <c r="E21" s="373">
        <f>Infos!$F17</f>
        <v>0</v>
      </c>
      <c r="F21" s="373">
        <f>Infos!$F18</f>
        <v>0</v>
      </c>
      <c r="G21" s="373">
        <f>Infos!$F19</f>
        <v>0</v>
      </c>
      <c r="H21" s="373">
        <f>Infos!$F20</f>
        <v>0</v>
      </c>
    </row>
    <row r="22" spans="1:8" ht="30" customHeight="1" x14ac:dyDescent="0.2">
      <c r="B22" s="362" t="s">
        <v>256</v>
      </c>
      <c r="C22" s="363"/>
      <c r="D22" s="363"/>
      <c r="E22" s="363"/>
      <c r="F22" s="363"/>
      <c r="G22" s="363"/>
      <c r="H22" s="363"/>
    </row>
    <row r="23" spans="1:8" ht="30" customHeight="1" x14ac:dyDescent="0.2">
      <c r="B23" s="364" t="s">
        <v>257</v>
      </c>
      <c r="C23" s="365"/>
      <c r="D23" s="365"/>
      <c r="E23" s="365"/>
      <c r="F23" s="365"/>
      <c r="G23" s="365"/>
      <c r="H23" s="365"/>
    </row>
    <row r="24" spans="1:8" ht="30" customHeight="1" x14ac:dyDescent="0.2">
      <c r="B24" s="364" t="s">
        <v>263</v>
      </c>
      <c r="C24" s="381"/>
      <c r="D24" s="381"/>
      <c r="E24" s="381"/>
      <c r="F24" s="381"/>
      <c r="G24" s="381"/>
      <c r="H24" s="381"/>
    </row>
    <row r="25" spans="1:8" ht="27.95" customHeight="1" x14ac:dyDescent="0.2">
      <c r="B25" s="366" t="s">
        <v>258</v>
      </c>
      <c r="C25" s="367"/>
      <c r="D25" s="367"/>
      <c r="E25" s="367"/>
      <c r="F25" s="367"/>
      <c r="G25" s="367"/>
      <c r="H25" s="367"/>
    </row>
    <row r="26" spans="1:8" ht="27.95" customHeight="1" x14ac:dyDescent="0.4">
      <c r="A26" s="379" t="s">
        <v>262</v>
      </c>
      <c r="B26" s="375"/>
      <c r="C26" s="376"/>
      <c r="D26" s="376"/>
      <c r="E26" s="376"/>
      <c r="F26" s="376"/>
      <c r="G26" s="376"/>
      <c r="H26" s="376"/>
    </row>
    <row r="27" spans="1:8" ht="35.1" customHeight="1" x14ac:dyDescent="0.2">
      <c r="B27" s="352"/>
      <c r="C27" s="358" t="s">
        <v>259</v>
      </c>
      <c r="D27" s="358">
        <f>IF(Infos!C18="ABS","abs",Infos!B18)</f>
        <v>0</v>
      </c>
      <c r="E27" s="359"/>
      <c r="F27" s="360"/>
      <c r="G27" s="361"/>
      <c r="H27" s="357"/>
    </row>
    <row r="28" spans="1:8" ht="19.899999999999999" customHeight="1" x14ac:dyDescent="0.2">
      <c r="B28" s="596"/>
      <c r="C28" s="598" t="s">
        <v>0</v>
      </c>
      <c r="D28" s="599"/>
      <c r="E28" s="598" t="s">
        <v>6</v>
      </c>
      <c r="F28" s="599"/>
      <c r="G28" s="598" t="s">
        <v>5</v>
      </c>
      <c r="H28" s="599"/>
    </row>
    <row r="29" spans="1:8" ht="28.9" customHeight="1" x14ac:dyDescent="0.2">
      <c r="B29" s="597"/>
      <c r="C29" s="373">
        <f>Infos!$F15</f>
        <v>0</v>
      </c>
      <c r="D29" s="373">
        <f>Infos!$F16</f>
        <v>0</v>
      </c>
      <c r="E29" s="373">
        <f>Infos!$F17</f>
        <v>0</v>
      </c>
      <c r="F29" s="373">
        <f>Infos!$F18</f>
        <v>0</v>
      </c>
      <c r="G29" s="373">
        <f>Infos!$F19</f>
        <v>0</v>
      </c>
      <c r="H29" s="373">
        <f>Infos!$F20</f>
        <v>0</v>
      </c>
    </row>
    <row r="30" spans="1:8" ht="29.25" customHeight="1" x14ac:dyDescent="0.2">
      <c r="B30" s="362" t="s">
        <v>256</v>
      </c>
      <c r="C30" s="363"/>
      <c r="D30" s="363"/>
      <c r="E30" s="363"/>
      <c r="F30" s="363"/>
      <c r="G30" s="363"/>
      <c r="H30" s="363"/>
    </row>
    <row r="31" spans="1:8" ht="29.25" customHeight="1" x14ac:dyDescent="0.2">
      <c r="B31" s="364" t="s">
        <v>257</v>
      </c>
      <c r="C31" s="365"/>
      <c r="D31" s="365"/>
      <c r="E31" s="365"/>
      <c r="F31" s="365"/>
      <c r="G31" s="365"/>
      <c r="H31" s="365"/>
    </row>
    <row r="32" spans="1:8" ht="29.25" customHeight="1" x14ac:dyDescent="0.2">
      <c r="B32" s="364" t="s">
        <v>263</v>
      </c>
      <c r="C32" s="381"/>
      <c r="D32" s="381"/>
      <c r="E32" s="381"/>
      <c r="F32" s="381"/>
      <c r="G32" s="381"/>
      <c r="H32" s="381"/>
    </row>
    <row r="33" spans="1:8" ht="27.95" customHeight="1" x14ac:dyDescent="0.2">
      <c r="B33" s="366" t="s">
        <v>258</v>
      </c>
      <c r="C33" s="367"/>
      <c r="D33" s="367"/>
      <c r="E33" s="367"/>
      <c r="F33" s="367"/>
      <c r="G33" s="367"/>
      <c r="H33" s="367"/>
    </row>
    <row r="34" spans="1:8" ht="27.95" customHeight="1" x14ac:dyDescent="0.4">
      <c r="A34" s="379" t="s">
        <v>262</v>
      </c>
      <c r="B34" s="375"/>
      <c r="C34" s="376"/>
      <c r="D34" s="376"/>
      <c r="E34" s="376"/>
      <c r="F34" s="376"/>
      <c r="G34" s="376"/>
      <c r="H34" s="376"/>
    </row>
    <row r="35" spans="1:8" ht="35.1" customHeight="1" x14ac:dyDescent="0.2">
      <c r="B35" s="352"/>
      <c r="C35" s="358" t="s">
        <v>259</v>
      </c>
      <c r="D35" s="358">
        <f>IF(Infos!C19="ABS","abs",Infos!B19)</f>
        <v>0</v>
      </c>
      <c r="E35" s="359"/>
      <c r="F35" s="360"/>
      <c r="G35" s="361"/>
      <c r="H35" s="357"/>
    </row>
    <row r="36" spans="1:8" ht="20.45" customHeight="1" x14ac:dyDescent="0.2">
      <c r="B36" s="596"/>
      <c r="C36" s="598" t="s">
        <v>0</v>
      </c>
      <c r="D36" s="599"/>
      <c r="E36" s="598" t="s">
        <v>6</v>
      </c>
      <c r="F36" s="599"/>
      <c r="G36" s="598" t="s">
        <v>5</v>
      </c>
      <c r="H36" s="599"/>
    </row>
    <row r="37" spans="1:8" ht="25.15" customHeight="1" x14ac:dyDescent="0.2">
      <c r="B37" s="597"/>
      <c r="C37" s="373">
        <f>Infos!$F15</f>
        <v>0</v>
      </c>
      <c r="D37" s="373">
        <f>Infos!$F16</f>
        <v>0</v>
      </c>
      <c r="E37" s="373">
        <f>Infos!$F17</f>
        <v>0</v>
      </c>
      <c r="F37" s="373">
        <f>Infos!$F18</f>
        <v>0</v>
      </c>
      <c r="G37" s="373">
        <f>Infos!$F19</f>
        <v>0</v>
      </c>
      <c r="H37" s="373">
        <f>Infos!$F20</f>
        <v>0</v>
      </c>
    </row>
    <row r="38" spans="1:8" ht="30.75" customHeight="1" x14ac:dyDescent="0.2">
      <c r="B38" s="362" t="s">
        <v>256</v>
      </c>
      <c r="C38" s="363"/>
      <c r="D38" s="363"/>
      <c r="E38" s="363"/>
      <c r="F38" s="363"/>
      <c r="G38" s="363"/>
      <c r="H38" s="363"/>
    </row>
    <row r="39" spans="1:8" ht="30.75" customHeight="1" x14ac:dyDescent="0.2">
      <c r="B39" s="364" t="s">
        <v>257</v>
      </c>
      <c r="C39" s="365"/>
      <c r="D39" s="365"/>
      <c r="E39" s="365"/>
      <c r="F39" s="365"/>
      <c r="G39" s="365"/>
      <c r="H39" s="365"/>
    </row>
    <row r="40" spans="1:8" ht="30.75" customHeight="1" x14ac:dyDescent="0.2">
      <c r="B40" s="364" t="s">
        <v>263</v>
      </c>
      <c r="C40" s="381"/>
      <c r="D40" s="381"/>
      <c r="E40" s="381"/>
      <c r="F40" s="381"/>
      <c r="G40" s="381"/>
      <c r="H40" s="381"/>
    </row>
    <row r="41" spans="1:8" ht="27.95" customHeight="1" x14ac:dyDescent="0.2">
      <c r="B41" s="366" t="s">
        <v>258</v>
      </c>
      <c r="C41" s="367"/>
      <c r="D41" s="367"/>
      <c r="E41" s="367"/>
      <c r="F41" s="367"/>
      <c r="G41" s="367"/>
      <c r="H41" s="367"/>
    </row>
    <row r="42" spans="1:8" ht="27.95" customHeight="1" x14ac:dyDescent="0.4">
      <c r="A42" s="379" t="s">
        <v>262</v>
      </c>
      <c r="B42" s="375"/>
      <c r="C42" s="376"/>
      <c r="D42" s="376"/>
      <c r="E42" s="376"/>
      <c r="F42" s="376"/>
      <c r="G42" s="376"/>
      <c r="H42" s="376"/>
    </row>
    <row r="43" spans="1:8" ht="35.1" customHeight="1" x14ac:dyDescent="0.2">
      <c r="B43" s="352"/>
      <c r="C43" s="358" t="s">
        <v>259</v>
      </c>
      <c r="D43" s="358">
        <f>IF(Infos!C20="ABS","abs",Infos!B20)</f>
        <v>0</v>
      </c>
      <c r="E43" s="359"/>
      <c r="F43" s="360"/>
      <c r="G43" s="361"/>
      <c r="H43" s="357"/>
    </row>
    <row r="44" spans="1:8" ht="21.6" customHeight="1" x14ac:dyDescent="0.2">
      <c r="B44" s="596"/>
      <c r="C44" s="598" t="s">
        <v>0</v>
      </c>
      <c r="D44" s="599"/>
      <c r="E44" s="598" t="s">
        <v>6</v>
      </c>
      <c r="F44" s="599"/>
      <c r="G44" s="598" t="s">
        <v>5</v>
      </c>
      <c r="H44" s="599"/>
    </row>
    <row r="45" spans="1:8" ht="20.45" customHeight="1" x14ac:dyDescent="0.2">
      <c r="B45" s="597"/>
      <c r="C45" s="373">
        <f>Infos!$F15</f>
        <v>0</v>
      </c>
      <c r="D45" s="373">
        <f>Infos!$F16</f>
        <v>0</v>
      </c>
      <c r="E45" s="373">
        <f>Infos!$F17</f>
        <v>0</v>
      </c>
      <c r="F45" s="373">
        <f>Infos!$F18</f>
        <v>0</v>
      </c>
      <c r="G45" s="373">
        <f>Infos!$F19</f>
        <v>0</v>
      </c>
      <c r="H45" s="373">
        <f>Infos!$F20</f>
        <v>0</v>
      </c>
    </row>
    <row r="46" spans="1:8" ht="27.75" customHeight="1" x14ac:dyDescent="0.2">
      <c r="B46" s="362" t="s">
        <v>256</v>
      </c>
      <c r="C46" s="363"/>
      <c r="D46" s="363"/>
      <c r="E46" s="363"/>
      <c r="F46" s="363"/>
      <c r="G46" s="363"/>
      <c r="H46" s="363"/>
    </row>
    <row r="47" spans="1:8" ht="27.75" customHeight="1" x14ac:dyDescent="0.2">
      <c r="B47" s="364" t="s">
        <v>257</v>
      </c>
      <c r="C47" s="365"/>
      <c r="D47" s="365"/>
      <c r="E47" s="365"/>
      <c r="F47" s="365"/>
      <c r="G47" s="365"/>
      <c r="H47" s="365"/>
    </row>
    <row r="48" spans="1:8" ht="27.75" customHeight="1" x14ac:dyDescent="0.2">
      <c r="B48" s="364" t="s">
        <v>263</v>
      </c>
      <c r="C48" s="381"/>
      <c r="D48" s="381"/>
      <c r="E48" s="381"/>
      <c r="F48" s="381"/>
      <c r="G48" s="381"/>
      <c r="H48" s="381"/>
    </row>
    <row r="49" spans="1:8" ht="27.95" customHeight="1" x14ac:dyDescent="0.2">
      <c r="B49" s="366" t="s">
        <v>258</v>
      </c>
      <c r="C49" s="367"/>
      <c r="D49" s="367"/>
      <c r="E49" s="367"/>
      <c r="F49" s="367"/>
      <c r="G49" s="367"/>
      <c r="H49" s="367"/>
    </row>
    <row r="50" spans="1:8" ht="27.95" customHeight="1" x14ac:dyDescent="0.4">
      <c r="A50" s="380" t="s">
        <v>262</v>
      </c>
      <c r="B50" s="375"/>
      <c r="C50" s="376"/>
      <c r="D50" s="376"/>
      <c r="E50" s="376"/>
      <c r="F50" s="376"/>
      <c r="G50" s="376"/>
      <c r="H50" s="376"/>
    </row>
    <row r="51" spans="1:8" ht="35.1" customHeight="1" x14ac:dyDescent="0.2">
      <c r="B51" s="352"/>
      <c r="C51" s="358" t="s">
        <v>259</v>
      </c>
      <c r="D51" s="358">
        <f>IF(Infos!C21="ABS","abs",Infos!B21)</f>
        <v>0</v>
      </c>
      <c r="E51" s="359"/>
      <c r="F51" s="360"/>
      <c r="G51" s="361"/>
      <c r="H51" s="357"/>
    </row>
    <row r="52" spans="1:8" ht="22.15" customHeight="1" x14ac:dyDescent="0.2">
      <c r="B52" s="596"/>
      <c r="C52" s="598" t="s">
        <v>0</v>
      </c>
      <c r="D52" s="599"/>
      <c r="E52" s="598" t="s">
        <v>6</v>
      </c>
      <c r="F52" s="599"/>
      <c r="G52" s="598" t="s">
        <v>5</v>
      </c>
      <c r="H52" s="599"/>
    </row>
    <row r="53" spans="1:8" ht="29.45" customHeight="1" x14ac:dyDescent="0.2">
      <c r="B53" s="597"/>
      <c r="C53" s="373">
        <f>Infos!$F15</f>
        <v>0</v>
      </c>
      <c r="D53" s="373">
        <f>Infos!$F16</f>
        <v>0</v>
      </c>
      <c r="E53" s="373">
        <f>Infos!$F17</f>
        <v>0</v>
      </c>
      <c r="F53" s="373">
        <f>Infos!$F18</f>
        <v>0</v>
      </c>
      <c r="G53" s="373">
        <f>Infos!$F19</f>
        <v>0</v>
      </c>
      <c r="H53" s="373">
        <f>Infos!$F20</f>
        <v>0</v>
      </c>
    </row>
    <row r="54" spans="1:8" ht="30" customHeight="1" x14ac:dyDescent="0.2">
      <c r="B54" s="362" t="s">
        <v>256</v>
      </c>
      <c r="C54" s="363"/>
      <c r="D54" s="363"/>
      <c r="E54" s="363"/>
      <c r="F54" s="363"/>
      <c r="G54" s="363"/>
      <c r="H54" s="363"/>
    </row>
    <row r="55" spans="1:8" ht="30" customHeight="1" x14ac:dyDescent="0.2">
      <c r="B55" s="364" t="s">
        <v>257</v>
      </c>
      <c r="C55" s="365"/>
      <c r="D55" s="365"/>
      <c r="E55" s="365"/>
      <c r="F55" s="365"/>
      <c r="G55" s="365"/>
      <c r="H55" s="365"/>
    </row>
    <row r="56" spans="1:8" ht="30" customHeight="1" x14ac:dyDescent="0.2">
      <c r="B56" s="364" t="s">
        <v>263</v>
      </c>
      <c r="C56" s="381"/>
      <c r="D56" s="381"/>
      <c r="E56" s="381"/>
      <c r="F56" s="381"/>
      <c r="G56" s="381"/>
      <c r="H56" s="381"/>
    </row>
    <row r="57" spans="1:8" ht="27.95" customHeight="1" x14ac:dyDescent="0.2">
      <c r="B57" s="366" t="s">
        <v>258</v>
      </c>
      <c r="C57" s="367"/>
      <c r="D57" s="367"/>
      <c r="E57" s="367"/>
      <c r="F57" s="367"/>
      <c r="G57" s="367"/>
      <c r="H57" s="367"/>
    </row>
    <row r="58" spans="1:8" ht="30" customHeight="1" x14ac:dyDescent="0.4">
      <c r="A58" s="379" t="s">
        <v>262</v>
      </c>
      <c r="B58" s="377"/>
      <c r="C58" s="378"/>
      <c r="D58" s="378"/>
      <c r="E58" s="378"/>
      <c r="F58" s="378"/>
      <c r="G58" s="378"/>
      <c r="H58" s="378"/>
    </row>
    <row r="59" spans="1:8" ht="35.1" customHeight="1" x14ac:dyDescent="0.2">
      <c r="B59" s="352"/>
      <c r="C59" s="358" t="s">
        <v>259</v>
      </c>
      <c r="D59" s="358">
        <f>IF(Infos!C22="ABS","abs",Infos!B22)</f>
        <v>0</v>
      </c>
      <c r="E59" s="359"/>
      <c r="F59" s="360"/>
      <c r="G59" s="361"/>
      <c r="H59" s="357"/>
    </row>
    <row r="60" spans="1:8" ht="24.6" customHeight="1" x14ac:dyDescent="0.2">
      <c r="B60" s="596"/>
      <c r="C60" s="598" t="s">
        <v>0</v>
      </c>
      <c r="D60" s="599"/>
      <c r="E60" s="598" t="s">
        <v>6</v>
      </c>
      <c r="F60" s="599"/>
      <c r="G60" s="598" t="s">
        <v>5</v>
      </c>
      <c r="H60" s="599"/>
    </row>
    <row r="61" spans="1:8" ht="29.45" customHeight="1" x14ac:dyDescent="0.2">
      <c r="B61" s="597"/>
      <c r="C61" s="373">
        <f>Infos!$F15</f>
        <v>0</v>
      </c>
      <c r="D61" s="373">
        <f>Infos!$F16</f>
        <v>0</v>
      </c>
      <c r="E61" s="373">
        <f>Infos!$F17</f>
        <v>0</v>
      </c>
      <c r="F61" s="373">
        <f>Infos!$F18</f>
        <v>0</v>
      </c>
      <c r="G61" s="373">
        <f>Infos!$F19</f>
        <v>0</v>
      </c>
      <c r="H61" s="373">
        <f>Infos!$F20</f>
        <v>0</v>
      </c>
    </row>
    <row r="62" spans="1:8" ht="27" customHeight="1" x14ac:dyDescent="0.2">
      <c r="B62" s="362" t="s">
        <v>256</v>
      </c>
      <c r="C62" s="363"/>
      <c r="D62" s="363"/>
      <c r="E62" s="363"/>
      <c r="F62" s="363"/>
      <c r="G62" s="363"/>
      <c r="H62" s="363"/>
    </row>
    <row r="63" spans="1:8" ht="27" customHeight="1" x14ac:dyDescent="0.2">
      <c r="B63" s="364" t="s">
        <v>257</v>
      </c>
      <c r="C63" s="365"/>
      <c r="D63" s="365"/>
      <c r="E63" s="365"/>
      <c r="F63" s="365"/>
      <c r="G63" s="365"/>
      <c r="H63" s="365"/>
    </row>
    <row r="64" spans="1:8" ht="27" customHeight="1" x14ac:dyDescent="0.2">
      <c r="B64" s="364" t="s">
        <v>263</v>
      </c>
      <c r="C64" s="381"/>
      <c r="D64" s="381"/>
      <c r="E64" s="381"/>
      <c r="F64" s="381"/>
      <c r="G64" s="381"/>
      <c r="H64" s="381"/>
    </row>
    <row r="65" spans="2:8" ht="27.95" customHeight="1" x14ac:dyDescent="0.2">
      <c r="B65" s="366" t="s">
        <v>258</v>
      </c>
      <c r="C65" s="367"/>
      <c r="D65" s="367"/>
      <c r="E65" s="367"/>
      <c r="F65" s="367"/>
      <c r="G65" s="367"/>
      <c r="H65" s="367"/>
    </row>
  </sheetData>
  <sheetProtection algorithmName="SHA-512" hashValue="cpjf9qf8YidjSxvs76LyS+aQS87Mu2j4XecLsKgKOvrlLvLAzi/arUpv2+IaWZg7531EcjxflDVko+/uflG9DA==" saltValue="0nb7lwrLPPw0XoWuNBrU1w==" spinCount="100000" sheet="1" objects="1" scenarios="1"/>
  <mergeCells count="32">
    <mergeCell ref="G36:H36"/>
    <mergeCell ref="E52:F52"/>
    <mergeCell ref="G52:H52"/>
    <mergeCell ref="C60:D60"/>
    <mergeCell ref="E60:F60"/>
    <mergeCell ref="G60:H60"/>
    <mergeCell ref="E44:F44"/>
    <mergeCell ref="G44:H44"/>
    <mergeCell ref="C36:D36"/>
    <mergeCell ref="E36:F36"/>
    <mergeCell ref="E4:F4"/>
    <mergeCell ref="G4:H4"/>
    <mergeCell ref="C12:D12"/>
    <mergeCell ref="E12:F12"/>
    <mergeCell ref="G12:H12"/>
    <mergeCell ref="E20:F20"/>
    <mergeCell ref="G20:H20"/>
    <mergeCell ref="C28:D28"/>
    <mergeCell ref="E28:F28"/>
    <mergeCell ref="G28:H28"/>
    <mergeCell ref="B4:B5"/>
    <mergeCell ref="B60:B61"/>
    <mergeCell ref="C44:D44"/>
    <mergeCell ref="C52:D52"/>
    <mergeCell ref="B12:B13"/>
    <mergeCell ref="B20:B21"/>
    <mergeCell ref="B28:B29"/>
    <mergeCell ref="B36:B37"/>
    <mergeCell ref="B44:B45"/>
    <mergeCell ref="B52:B53"/>
    <mergeCell ref="C20:D20"/>
    <mergeCell ref="C4:D4"/>
  </mergeCells>
  <conditionalFormatting sqref="D3">
    <cfRule type="cellIs" dxfId="78" priority="12" operator="equal">
      <formula>0</formula>
    </cfRule>
  </conditionalFormatting>
  <conditionalFormatting sqref="D11">
    <cfRule type="cellIs" dxfId="77" priority="11" operator="equal">
      <formula>0</formula>
    </cfRule>
  </conditionalFormatting>
  <conditionalFormatting sqref="D19">
    <cfRule type="cellIs" dxfId="76" priority="10" operator="equal">
      <formula>0</formula>
    </cfRule>
  </conditionalFormatting>
  <conditionalFormatting sqref="D27">
    <cfRule type="cellIs" dxfId="75" priority="9" operator="equal">
      <formula>0</formula>
    </cfRule>
  </conditionalFormatting>
  <conditionalFormatting sqref="D35">
    <cfRule type="cellIs" dxfId="74" priority="8" operator="equal">
      <formula>0</formula>
    </cfRule>
  </conditionalFormatting>
  <conditionalFormatting sqref="D43">
    <cfRule type="cellIs" dxfId="73" priority="7" operator="equal">
      <formula>0</formula>
    </cfRule>
  </conditionalFormatting>
  <conditionalFormatting sqref="D51">
    <cfRule type="cellIs" dxfId="72" priority="6" operator="equal">
      <formula>0</formula>
    </cfRule>
  </conditionalFormatting>
  <conditionalFormatting sqref="D59">
    <cfRule type="cellIs" dxfId="71" priority="5" operator="equal">
      <formula>0</formula>
    </cfRule>
  </conditionalFormatting>
  <pageMargins left="0.70866141732283472" right="0.70866141732283472" top="0.74803149606299213" bottom="0.74803149606299213" header="0.31496062992125984" footer="0.31496062992125984"/>
  <pageSetup paperSize="9" orientation="landscape" r:id="rId1"/>
  <headerFooter>
    <oddHeader>&amp;LBP BOUCHER
&amp;CE1 - Pratique professionnelle&amp;RFiche de pesée (candidat)</oddHeader>
  </headerFooter>
  <rowBreaks count="7" manualBreakCount="7">
    <brk id="9" max="16383" man="1"/>
    <brk id="17" max="16383" man="1"/>
    <brk id="25" max="16383" man="1"/>
    <brk id="33" max="16383" man="1"/>
    <brk id="41" max="16383" man="1"/>
    <brk id="49" max="16383"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indexed="42"/>
  </sheetPr>
  <dimension ref="A1:Q18"/>
  <sheetViews>
    <sheetView showGridLines="0" workbookViewId="0">
      <selection activeCell="J6" sqref="J6"/>
    </sheetView>
  </sheetViews>
  <sheetFormatPr baseColWidth="10" defaultColWidth="11.140625" defaultRowHeight="12.75" x14ac:dyDescent="0.2"/>
  <cols>
    <col min="1" max="1" width="7" style="92" customWidth="1"/>
    <col min="2" max="2" width="7.7109375" style="92" customWidth="1"/>
    <col min="3" max="3" width="8" style="92" customWidth="1"/>
    <col min="4" max="4" width="7" style="92" customWidth="1"/>
    <col min="5" max="5" width="6.42578125" style="92" customWidth="1"/>
    <col min="6" max="6" width="2" style="2" customWidth="1"/>
    <col min="7" max="7" width="9.28515625" style="2" customWidth="1"/>
    <col min="8" max="8" width="9.7109375" style="2" customWidth="1"/>
    <col min="9" max="9" width="2.28515625" style="46" customWidth="1"/>
    <col min="10" max="15" width="10.42578125" style="2" customWidth="1"/>
    <col min="16" max="16384" width="11.140625" style="2"/>
  </cols>
  <sheetData>
    <row r="1" spans="1:17" s="22" customFormat="1" ht="43.9" customHeight="1" x14ac:dyDescent="0.2">
      <c r="A1" s="543" t="s">
        <v>32</v>
      </c>
      <c r="B1" s="544"/>
      <c r="C1" s="544"/>
      <c r="D1" s="545"/>
      <c r="F1" s="604" t="s">
        <v>9</v>
      </c>
      <c r="G1" s="604"/>
      <c r="H1" s="604"/>
      <c r="I1" s="66"/>
      <c r="J1" s="313">
        <f>Infos!E3</f>
        <v>0</v>
      </c>
      <c r="L1" s="123" t="s">
        <v>13</v>
      </c>
      <c r="M1" s="313">
        <f>Infos!E7</f>
        <v>0</v>
      </c>
      <c r="O1" s="123" t="s">
        <v>12</v>
      </c>
      <c r="P1" s="500">
        <f>Infos!B7</f>
        <v>44347</v>
      </c>
    </row>
    <row r="2" spans="1:17" ht="3.2" customHeight="1" x14ac:dyDescent="0.2"/>
    <row r="3" spans="1:17" ht="39" customHeight="1" x14ac:dyDescent="0.2">
      <c r="C3" s="605" t="s">
        <v>168</v>
      </c>
      <c r="D3" s="606"/>
      <c r="E3" s="606"/>
      <c r="F3" s="606"/>
      <c r="G3" s="606"/>
      <c r="H3" s="607"/>
      <c r="I3" s="117"/>
      <c r="J3" s="602" t="s">
        <v>354</v>
      </c>
      <c r="K3" s="603"/>
      <c r="L3" s="603"/>
      <c r="M3" s="603"/>
      <c r="N3" s="603"/>
      <c r="O3" s="603"/>
      <c r="P3" s="603"/>
      <c r="Q3" s="603"/>
    </row>
    <row r="4" spans="1:17" ht="18" x14ac:dyDescent="0.2">
      <c r="C4" s="608"/>
      <c r="D4" s="609"/>
      <c r="E4" s="609"/>
      <c r="F4" s="609"/>
      <c r="G4" s="609"/>
      <c r="H4" s="610"/>
      <c r="I4" s="118"/>
      <c r="J4" s="93">
        <f>IF(Infos!$C15="abs","abs",Infos!$B15)</f>
        <v>0</v>
      </c>
      <c r="K4" s="93">
        <f>IF(Infos!$C16="abs","abs",Infos!$B16)</f>
        <v>0</v>
      </c>
      <c r="L4" s="93">
        <f>IF(Infos!$C17="abs","abs",Infos!$B17)</f>
        <v>0</v>
      </c>
      <c r="M4" s="93">
        <f>IF(Infos!$C18="abs","abs",Infos!$B18)</f>
        <v>0</v>
      </c>
      <c r="N4" s="93">
        <f>IF(Infos!$C19="abs","abs",Infos!$B19)</f>
        <v>0</v>
      </c>
      <c r="O4" s="93">
        <f>IF(Infos!$C20="abs","abs",Infos!$B20)</f>
        <v>0</v>
      </c>
      <c r="P4" s="93">
        <f>IF(Infos!$C21="abs","abs",Infos!$B21)</f>
        <v>0</v>
      </c>
      <c r="Q4" s="93">
        <f>IF(Infos!$C22="abs","abs",Infos!$B22)</f>
        <v>0</v>
      </c>
    </row>
    <row r="5" spans="1:17" x14ac:dyDescent="0.2">
      <c r="B5" s="611" t="s">
        <v>112</v>
      </c>
      <c r="C5" s="616"/>
      <c r="D5" s="616"/>
      <c r="E5" s="617"/>
      <c r="G5" s="116" t="s">
        <v>105</v>
      </c>
      <c r="H5" s="116" t="s">
        <v>106</v>
      </c>
      <c r="I5" s="119"/>
      <c r="J5" s="94" t="s">
        <v>111</v>
      </c>
      <c r="K5" s="94" t="s">
        <v>111</v>
      </c>
      <c r="L5" s="94" t="s">
        <v>111</v>
      </c>
      <c r="M5" s="94" t="s">
        <v>111</v>
      </c>
      <c r="N5" s="94" t="s">
        <v>111</v>
      </c>
      <c r="O5" s="94" t="s">
        <v>111</v>
      </c>
      <c r="P5" s="94" t="s">
        <v>111</v>
      </c>
      <c r="Q5" s="94" t="s">
        <v>111</v>
      </c>
    </row>
    <row r="6" spans="1:17" x14ac:dyDescent="0.2">
      <c r="A6" s="105"/>
      <c r="B6" s="95" t="s">
        <v>1</v>
      </c>
      <c r="C6" s="95" t="s">
        <v>2</v>
      </c>
      <c r="D6" s="95" t="s">
        <v>3</v>
      </c>
      <c r="E6" s="95" t="s">
        <v>4</v>
      </c>
      <c r="G6" s="621" t="s">
        <v>0</v>
      </c>
      <c r="H6" s="96" t="s">
        <v>107</v>
      </c>
      <c r="I6" s="120"/>
      <c r="J6" s="110"/>
      <c r="K6" s="110"/>
      <c r="L6" s="110"/>
      <c r="M6" s="110"/>
      <c r="N6" s="110"/>
      <c r="O6" s="110"/>
      <c r="P6" s="110"/>
      <c r="Q6" s="110"/>
    </row>
    <row r="7" spans="1:17" x14ac:dyDescent="0.2">
      <c r="A7" s="97" t="s">
        <v>90</v>
      </c>
      <c r="B7" s="98" t="s">
        <v>91</v>
      </c>
      <c r="C7" s="98" t="s">
        <v>92</v>
      </c>
      <c r="D7" s="98" t="s">
        <v>93</v>
      </c>
      <c r="E7" s="98" t="s">
        <v>94</v>
      </c>
      <c r="G7" s="622"/>
      <c r="H7" s="99" t="s">
        <v>108</v>
      </c>
      <c r="I7" s="120"/>
      <c r="J7" s="111"/>
      <c r="K7" s="111"/>
      <c r="L7" s="111"/>
      <c r="M7" s="111"/>
      <c r="N7" s="111"/>
      <c r="O7" s="111"/>
      <c r="P7" s="111"/>
      <c r="Q7" s="111"/>
    </row>
    <row r="8" spans="1:17" x14ac:dyDescent="0.2">
      <c r="A8" s="100" t="s">
        <v>95</v>
      </c>
      <c r="B8" s="101">
        <v>0</v>
      </c>
      <c r="C8" s="101">
        <v>1</v>
      </c>
      <c r="D8" s="101">
        <v>3</v>
      </c>
      <c r="E8" s="101">
        <v>5</v>
      </c>
      <c r="G8" s="621" t="s">
        <v>6</v>
      </c>
      <c r="H8" s="96" t="s">
        <v>107</v>
      </c>
      <c r="I8" s="120"/>
      <c r="J8" s="110"/>
      <c r="K8" s="110"/>
      <c r="L8" s="110"/>
      <c r="M8" s="110"/>
      <c r="N8" s="110"/>
      <c r="O8" s="110"/>
      <c r="P8" s="110"/>
      <c r="Q8" s="110"/>
    </row>
    <row r="9" spans="1:17" x14ac:dyDescent="0.2">
      <c r="A9" s="102"/>
      <c r="B9" s="102"/>
      <c r="C9" s="103"/>
      <c r="D9" s="103"/>
      <c r="E9" s="103"/>
      <c r="G9" s="622"/>
      <c r="H9" s="99" t="s">
        <v>108</v>
      </c>
      <c r="I9" s="120"/>
      <c r="J9" s="111"/>
      <c r="K9" s="111"/>
      <c r="L9" s="111"/>
      <c r="M9" s="111"/>
      <c r="N9" s="111"/>
      <c r="O9" s="111"/>
      <c r="P9" s="111"/>
      <c r="Q9" s="111"/>
    </row>
    <row r="10" spans="1:17" x14ac:dyDescent="0.2">
      <c r="A10" s="104"/>
      <c r="B10" s="618" t="s">
        <v>113</v>
      </c>
      <c r="C10" s="619"/>
      <c r="D10" s="619"/>
      <c r="E10" s="620"/>
      <c r="G10" s="621" t="s">
        <v>5</v>
      </c>
      <c r="H10" s="96" t="s">
        <v>107</v>
      </c>
      <c r="I10" s="120"/>
      <c r="J10" s="110"/>
      <c r="K10" s="110"/>
      <c r="L10" s="110"/>
      <c r="M10" s="110"/>
      <c r="N10" s="110"/>
      <c r="O10" s="110"/>
      <c r="P10" s="110"/>
      <c r="Q10" s="110"/>
    </row>
    <row r="11" spans="1:17" x14ac:dyDescent="0.2">
      <c r="A11" s="105"/>
      <c r="B11" s="95" t="s">
        <v>1</v>
      </c>
      <c r="C11" s="95" t="s">
        <v>2</v>
      </c>
      <c r="D11" s="95" t="s">
        <v>3</v>
      </c>
      <c r="E11" s="106" t="s">
        <v>4</v>
      </c>
      <c r="G11" s="622"/>
      <c r="H11" s="99" t="s">
        <v>108</v>
      </c>
      <c r="I11" s="120"/>
      <c r="J11" s="111"/>
      <c r="K11" s="111"/>
      <c r="L11" s="111"/>
      <c r="M11" s="111"/>
      <c r="N11" s="111"/>
      <c r="O11" s="111"/>
      <c r="P11" s="111"/>
      <c r="Q11" s="111"/>
    </row>
    <row r="12" spans="1:17" ht="16.5" x14ac:dyDescent="0.2">
      <c r="A12" s="97" t="s">
        <v>90</v>
      </c>
      <c r="B12" s="98" t="s">
        <v>96</v>
      </c>
      <c r="C12" s="98" t="s">
        <v>97</v>
      </c>
      <c r="D12" s="98" t="s">
        <v>98</v>
      </c>
      <c r="E12" s="107" t="s">
        <v>99</v>
      </c>
      <c r="G12" s="623" t="s">
        <v>109</v>
      </c>
      <c r="H12" s="623"/>
      <c r="I12" s="121"/>
      <c r="J12" s="600" t="str">
        <f t="shared" ref="J12:O12" si="0">IF(J6="","",SUM(J6:J11))</f>
        <v/>
      </c>
      <c r="K12" s="600" t="str">
        <f t="shared" si="0"/>
        <v/>
      </c>
      <c r="L12" s="600" t="str">
        <f t="shared" si="0"/>
        <v/>
      </c>
      <c r="M12" s="600" t="str">
        <f t="shared" si="0"/>
        <v/>
      </c>
      <c r="N12" s="600" t="str">
        <f t="shared" si="0"/>
        <v/>
      </c>
      <c r="O12" s="600" t="str">
        <f t="shared" si="0"/>
        <v/>
      </c>
      <c r="P12" s="600" t="str">
        <f t="shared" ref="P12:Q12" si="1">IF(P6="","",SUM(P6:P11))</f>
        <v/>
      </c>
      <c r="Q12" s="600" t="str">
        <f t="shared" si="1"/>
        <v/>
      </c>
    </row>
    <row r="13" spans="1:17" ht="16.5" x14ac:dyDescent="0.2">
      <c r="A13" s="100" t="s">
        <v>95</v>
      </c>
      <c r="B13" s="101">
        <v>0</v>
      </c>
      <c r="C13" s="101">
        <v>1</v>
      </c>
      <c r="D13" s="101">
        <v>3</v>
      </c>
      <c r="E13" s="108">
        <v>5</v>
      </c>
      <c r="G13" s="624"/>
      <c r="H13" s="624"/>
      <c r="I13" s="121"/>
      <c r="J13" s="601"/>
      <c r="K13" s="601"/>
      <c r="L13" s="601"/>
      <c r="M13" s="601"/>
      <c r="N13" s="601"/>
      <c r="O13" s="601"/>
      <c r="P13" s="601"/>
      <c r="Q13" s="601"/>
    </row>
    <row r="14" spans="1:17" ht="8.4499999999999993" customHeight="1" x14ac:dyDescent="0.3">
      <c r="A14" s="102"/>
      <c r="B14" s="102"/>
      <c r="C14" s="103"/>
      <c r="D14" s="103"/>
      <c r="E14" s="103"/>
      <c r="G14" s="73"/>
      <c r="H14" s="73"/>
      <c r="I14" s="122"/>
      <c r="J14" s="109"/>
      <c r="K14" s="109"/>
      <c r="L14" s="109"/>
      <c r="M14" s="109"/>
      <c r="N14" s="109"/>
      <c r="O14" s="109"/>
      <c r="P14" s="109"/>
      <c r="Q14" s="109"/>
    </row>
    <row r="15" spans="1:17" ht="30.6" customHeight="1" x14ac:dyDescent="0.2">
      <c r="A15" s="104"/>
      <c r="B15" s="611" t="s">
        <v>100</v>
      </c>
      <c r="C15" s="612"/>
      <c r="D15" s="612"/>
      <c r="E15" s="613"/>
      <c r="G15" s="614" t="s">
        <v>266</v>
      </c>
      <c r="H15" s="615"/>
      <c r="I15" s="121"/>
      <c r="J15" s="328" t="str">
        <f t="shared" ref="J15:O15" si="2">IF(J12="","",J12/2)</f>
        <v/>
      </c>
      <c r="K15" s="328" t="str">
        <f t="shared" si="2"/>
        <v/>
      </c>
      <c r="L15" s="328" t="str">
        <f t="shared" si="2"/>
        <v/>
      </c>
      <c r="M15" s="328" t="str">
        <f t="shared" si="2"/>
        <v/>
      </c>
      <c r="N15" s="328" t="str">
        <f t="shared" si="2"/>
        <v/>
      </c>
      <c r="O15" s="328" t="str">
        <f t="shared" si="2"/>
        <v/>
      </c>
      <c r="P15" s="328" t="str">
        <f t="shared" ref="P15:Q15" si="3">IF(P12="","",P12/2)</f>
        <v/>
      </c>
      <c r="Q15" s="328" t="str">
        <f t="shared" si="3"/>
        <v/>
      </c>
    </row>
    <row r="16" spans="1:17" x14ac:dyDescent="0.2">
      <c r="A16" s="105"/>
      <c r="B16" s="95" t="s">
        <v>1</v>
      </c>
      <c r="C16" s="95" t="s">
        <v>2</v>
      </c>
      <c r="D16" s="95" t="s">
        <v>3</v>
      </c>
      <c r="E16" s="106" t="s">
        <v>4</v>
      </c>
    </row>
    <row r="17" spans="1:5" x14ac:dyDescent="0.2">
      <c r="A17" s="97" t="s">
        <v>90</v>
      </c>
      <c r="B17" s="98" t="s">
        <v>101</v>
      </c>
      <c r="C17" s="98" t="s">
        <v>102</v>
      </c>
      <c r="D17" s="98" t="s">
        <v>103</v>
      </c>
      <c r="E17" s="107" t="s">
        <v>104</v>
      </c>
    </row>
    <row r="18" spans="1:5" x14ac:dyDescent="0.2">
      <c r="A18" s="100" t="s">
        <v>95</v>
      </c>
      <c r="B18" s="101">
        <v>0</v>
      </c>
      <c r="C18" s="101">
        <v>1</v>
      </c>
      <c r="D18" s="101">
        <v>3</v>
      </c>
      <c r="E18" s="108">
        <v>5</v>
      </c>
    </row>
  </sheetData>
  <sheetProtection algorithmName="SHA-512" hashValue="+/ihb9pdCjvjq8fzwsSGXzUAFIwuBp1Eug4CbaRuuw1lPmRxIR8RB7xziSJH4UPekBmes0PndO9gamGj4nW8nw==" saltValue="GJngxHIj9lvBhJuFV4fF/w==" spinCount="100000" sheet="1" formatColumns="0" formatRows="0" selectLockedCells="1"/>
  <mergeCells count="20">
    <mergeCell ref="B15:E15"/>
    <mergeCell ref="M12:M13"/>
    <mergeCell ref="N12:N13"/>
    <mergeCell ref="G15:H15"/>
    <mergeCell ref="B5:E5"/>
    <mergeCell ref="B10:E10"/>
    <mergeCell ref="G6:G7"/>
    <mergeCell ref="G8:G9"/>
    <mergeCell ref="G10:G11"/>
    <mergeCell ref="J12:J13"/>
    <mergeCell ref="K12:K13"/>
    <mergeCell ref="L12:L13"/>
    <mergeCell ref="G12:H13"/>
    <mergeCell ref="P12:P13"/>
    <mergeCell ref="Q12:Q13"/>
    <mergeCell ref="J3:Q3"/>
    <mergeCell ref="A1:D1"/>
    <mergeCell ref="F1:H1"/>
    <mergeCell ref="C3:H4"/>
    <mergeCell ref="O12:O13"/>
  </mergeCells>
  <conditionalFormatting sqref="F1:O1">
    <cfRule type="cellIs" dxfId="70" priority="1" operator="equal">
      <formula>0</formula>
    </cfRule>
  </conditionalFormatting>
  <dataValidations count="1">
    <dataValidation type="whole" allowBlank="1" showInputMessage="1" showErrorMessage="1" sqref="J6:Q11">
      <formula1>0</formula1>
      <formula2>5</formula2>
    </dataValidation>
  </dataValidation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indexed="42"/>
  </sheetPr>
  <dimension ref="A1:AM40"/>
  <sheetViews>
    <sheetView showGridLines="0" zoomScaleNormal="100" workbookViewId="0">
      <pane xSplit="7" ySplit="4" topLeftCell="H10" activePane="bottomRight" state="frozen"/>
      <selection pane="topRight" activeCell="J1" sqref="J1"/>
      <selection pane="bottomLeft" activeCell="A6" sqref="A6"/>
      <selection pane="bottomRight" activeCell="H25" sqref="H25"/>
    </sheetView>
  </sheetViews>
  <sheetFormatPr baseColWidth="10" defaultColWidth="11.140625" defaultRowHeight="12.75" x14ac:dyDescent="0.2"/>
  <cols>
    <col min="1" max="1" width="9.140625" style="2" customWidth="1"/>
    <col min="2" max="2" width="5.140625" style="2" customWidth="1"/>
    <col min="3" max="3" width="8.140625" style="2" customWidth="1"/>
    <col min="4" max="4" width="6.5703125" style="393" customWidth="1"/>
    <col min="5" max="5" width="8.42578125" style="393" customWidth="1"/>
    <col min="6" max="6" width="11.140625" style="408"/>
    <col min="7" max="7" width="43.42578125" style="2" customWidth="1"/>
    <col min="8" max="10" width="4.42578125" style="2" customWidth="1"/>
    <col min="11" max="11" width="9.85546875" style="2" customWidth="1"/>
    <col min="12" max="14" width="4.42578125" style="2" customWidth="1"/>
    <col min="15" max="15" width="9.85546875" style="2" customWidth="1"/>
    <col min="16" max="18" width="4.42578125" style="2" customWidth="1"/>
    <col min="19" max="19" width="9.85546875" style="2" customWidth="1"/>
    <col min="20" max="22" width="4.42578125" style="2" customWidth="1"/>
    <col min="23" max="23" width="9.85546875" style="2" customWidth="1"/>
    <col min="24" max="26" width="4.42578125" style="2" customWidth="1"/>
    <col min="27" max="27" width="9.85546875" style="2" customWidth="1"/>
    <col min="28" max="30" width="4.42578125" style="2" customWidth="1"/>
    <col min="31" max="31" width="9.85546875" style="2" customWidth="1"/>
    <col min="32" max="34" width="4.42578125" style="2" customWidth="1"/>
    <col min="35" max="35" width="9.85546875" style="2" customWidth="1"/>
    <col min="36" max="38" width="4.42578125" style="2" customWidth="1"/>
    <col min="39" max="39" width="9.85546875" style="2" customWidth="1"/>
    <col min="40" max="16384" width="11.140625" style="2"/>
  </cols>
  <sheetData>
    <row r="1" spans="1:39" s="22" customFormat="1" ht="19.5" customHeight="1" x14ac:dyDescent="0.2">
      <c r="A1" s="543" t="s">
        <v>32</v>
      </c>
      <c r="B1" s="544"/>
      <c r="C1" s="544"/>
      <c r="D1" s="545"/>
      <c r="E1" s="397"/>
      <c r="F1" s="345" t="s">
        <v>9</v>
      </c>
      <c r="G1" s="313">
        <f>Infos!E3</f>
        <v>0</v>
      </c>
      <c r="H1" s="123"/>
      <c r="I1" s="123"/>
      <c r="K1" s="657"/>
      <c r="L1" s="657"/>
      <c r="M1" s="657"/>
      <c r="N1" s="657"/>
      <c r="P1" s="658"/>
      <c r="Q1" s="658"/>
      <c r="R1" s="658"/>
      <c r="S1" s="658"/>
      <c r="U1" s="604" t="s">
        <v>12</v>
      </c>
      <c r="V1" s="604"/>
      <c r="W1" s="604"/>
      <c r="X1" s="604"/>
      <c r="Z1" s="659">
        <f>Infos!B7</f>
        <v>44347</v>
      </c>
      <c r="AA1" s="659"/>
      <c r="AB1" s="659"/>
      <c r="AC1" s="659"/>
    </row>
    <row r="2" spans="1:39" s="418" customFormat="1" ht="14.25" customHeight="1" x14ac:dyDescent="0.2">
      <c r="A2" s="377"/>
      <c r="B2" s="377"/>
      <c r="C2" s="377"/>
      <c r="D2" s="416"/>
      <c r="E2" s="417"/>
      <c r="F2" s="66" t="s">
        <v>13</v>
      </c>
      <c r="G2" s="418">
        <f>Infos!E7</f>
        <v>0</v>
      </c>
      <c r="H2" s="591" t="s">
        <v>81</v>
      </c>
      <c r="I2" s="592"/>
      <c r="J2" s="637"/>
      <c r="K2" s="405" t="s">
        <v>164</v>
      </c>
      <c r="L2" s="591" t="s">
        <v>81</v>
      </c>
      <c r="M2" s="592"/>
      <c r="N2" s="637"/>
      <c r="O2" s="405" t="s">
        <v>164</v>
      </c>
      <c r="P2" s="591" t="s">
        <v>81</v>
      </c>
      <c r="Q2" s="592"/>
      <c r="R2" s="637"/>
      <c r="S2" s="405" t="s">
        <v>164</v>
      </c>
      <c r="T2" s="591" t="s">
        <v>81</v>
      </c>
      <c r="U2" s="592"/>
      <c r="V2" s="637"/>
      <c r="W2" s="405" t="s">
        <v>164</v>
      </c>
      <c r="X2" s="591" t="s">
        <v>81</v>
      </c>
      <c r="Y2" s="592"/>
      <c r="Z2" s="637"/>
      <c r="AA2" s="405" t="s">
        <v>164</v>
      </c>
      <c r="AB2" s="591" t="s">
        <v>81</v>
      </c>
      <c r="AC2" s="592"/>
      <c r="AD2" s="637"/>
      <c r="AE2" s="405" t="s">
        <v>164</v>
      </c>
      <c r="AF2" s="591" t="s">
        <v>81</v>
      </c>
      <c r="AG2" s="592"/>
      <c r="AH2" s="637"/>
      <c r="AI2" s="405" t="s">
        <v>164</v>
      </c>
      <c r="AJ2" s="591" t="s">
        <v>81</v>
      </c>
      <c r="AK2" s="592"/>
      <c r="AL2" s="637"/>
      <c r="AM2" s="405" t="s">
        <v>164</v>
      </c>
    </row>
    <row r="3" spans="1:39" s="418" customFormat="1" ht="14.65" customHeight="1" x14ac:dyDescent="0.2">
      <c r="A3" s="377"/>
      <c r="B3" s="377"/>
      <c r="C3" s="377"/>
      <c r="D3" s="416"/>
      <c r="E3" s="417"/>
      <c r="F3" s="66"/>
      <c r="H3" s="591" t="s">
        <v>80</v>
      </c>
      <c r="I3" s="592"/>
      <c r="J3" s="637"/>
      <c r="K3" s="151">
        <f>IF(Infos!C15="abs","abs",Infos!B15)</f>
        <v>0</v>
      </c>
      <c r="L3" s="591" t="s">
        <v>80</v>
      </c>
      <c r="M3" s="592"/>
      <c r="N3" s="637"/>
      <c r="O3" s="151">
        <f>IF(Infos!C16="abs","abs",Infos!B16)</f>
        <v>0</v>
      </c>
      <c r="P3" s="591" t="s">
        <v>80</v>
      </c>
      <c r="Q3" s="592"/>
      <c r="R3" s="637"/>
      <c r="S3" s="151">
        <f>IF(Infos!C17="abs","abs",Infos!B17)</f>
        <v>0</v>
      </c>
      <c r="T3" s="591" t="s">
        <v>80</v>
      </c>
      <c r="U3" s="592"/>
      <c r="V3" s="637"/>
      <c r="W3" s="151">
        <f>IF(Infos!C18="abs","abs",Infos!B18)</f>
        <v>0</v>
      </c>
      <c r="X3" s="591" t="s">
        <v>80</v>
      </c>
      <c r="Y3" s="592"/>
      <c r="Z3" s="637"/>
      <c r="AA3" s="151">
        <f>IF(Infos!C19="abs","abs",Infos!B19)</f>
        <v>0</v>
      </c>
      <c r="AB3" s="591" t="s">
        <v>80</v>
      </c>
      <c r="AC3" s="592"/>
      <c r="AD3" s="637"/>
      <c r="AE3" s="151">
        <f>IF(Infos!C20="abs","abs",Infos!B20)</f>
        <v>0</v>
      </c>
      <c r="AF3" s="591" t="s">
        <v>80</v>
      </c>
      <c r="AG3" s="592"/>
      <c r="AH3" s="637"/>
      <c r="AI3" s="151">
        <f>IF(Infos!C21="abs","abs",Infos!B21)</f>
        <v>0</v>
      </c>
      <c r="AJ3" s="591" t="s">
        <v>80</v>
      </c>
      <c r="AK3" s="592"/>
      <c r="AL3" s="637"/>
      <c r="AM3" s="151">
        <f>IF(Infos!C22="abs","abs",Infos!B22)</f>
        <v>0</v>
      </c>
    </row>
    <row r="4" spans="1:39" s="65" customFormat="1" ht="14.65" customHeight="1" x14ac:dyDescent="0.2">
      <c r="A4" s="419" t="s">
        <v>45</v>
      </c>
      <c r="B4" s="419" t="s">
        <v>55</v>
      </c>
      <c r="C4" s="638" t="s">
        <v>56</v>
      </c>
      <c r="D4" s="639"/>
      <c r="E4" s="639"/>
      <c r="F4" s="639"/>
      <c r="G4" s="639"/>
      <c r="H4" s="114">
        <v>1</v>
      </c>
      <c r="I4" s="114">
        <v>2</v>
      </c>
      <c r="J4" s="114">
        <v>3</v>
      </c>
      <c r="K4" s="114" t="s">
        <v>82</v>
      </c>
      <c r="L4" s="114">
        <v>1</v>
      </c>
      <c r="M4" s="114">
        <v>2</v>
      </c>
      <c r="N4" s="114">
        <v>3</v>
      </c>
      <c r="O4" s="114" t="s">
        <v>82</v>
      </c>
      <c r="P4" s="114">
        <v>1</v>
      </c>
      <c r="Q4" s="114">
        <v>2</v>
      </c>
      <c r="R4" s="114">
        <v>3</v>
      </c>
      <c r="S4" s="114" t="s">
        <v>82</v>
      </c>
      <c r="T4" s="114">
        <v>1</v>
      </c>
      <c r="U4" s="114">
        <v>2</v>
      </c>
      <c r="V4" s="114">
        <v>3</v>
      </c>
      <c r="W4" s="114" t="s">
        <v>82</v>
      </c>
      <c r="X4" s="114">
        <v>1</v>
      </c>
      <c r="Y4" s="114">
        <v>2</v>
      </c>
      <c r="Z4" s="114">
        <v>3</v>
      </c>
      <c r="AA4" s="114" t="s">
        <v>82</v>
      </c>
      <c r="AB4" s="114">
        <v>1</v>
      </c>
      <c r="AC4" s="114">
        <v>2</v>
      </c>
      <c r="AD4" s="114">
        <v>3</v>
      </c>
      <c r="AE4" s="114" t="s">
        <v>82</v>
      </c>
      <c r="AF4" s="114">
        <v>1</v>
      </c>
      <c r="AG4" s="114">
        <v>2</v>
      </c>
      <c r="AH4" s="114">
        <v>3</v>
      </c>
      <c r="AI4" s="114" t="s">
        <v>82</v>
      </c>
      <c r="AJ4" s="114">
        <v>1</v>
      </c>
      <c r="AK4" s="114">
        <v>2</v>
      </c>
      <c r="AL4" s="114">
        <v>3</v>
      </c>
      <c r="AM4" s="114" t="s">
        <v>82</v>
      </c>
    </row>
    <row r="5" spans="1:39" x14ac:dyDescent="0.2">
      <c r="A5" s="643" t="s">
        <v>165</v>
      </c>
      <c r="B5" s="644"/>
      <c r="C5" s="644"/>
      <c r="D5" s="644"/>
      <c r="E5" s="644"/>
      <c r="F5" s="644"/>
      <c r="G5" s="644"/>
    </row>
    <row r="6" spans="1:39" ht="1.1499999999999999" customHeight="1" x14ac:dyDescent="0.2">
      <c r="A6" s="645"/>
      <c r="B6" s="646"/>
      <c r="C6" s="646"/>
      <c r="D6" s="646"/>
      <c r="E6" s="646"/>
      <c r="F6" s="646"/>
      <c r="G6" s="646"/>
    </row>
    <row r="7" spans="1:39" x14ac:dyDescent="0.2">
      <c r="A7" s="536" t="s">
        <v>83</v>
      </c>
      <c r="B7" s="536">
        <v>0.5</v>
      </c>
      <c r="C7" s="539" t="s">
        <v>84</v>
      </c>
      <c r="D7" s="539"/>
      <c r="E7" s="542" t="s">
        <v>236</v>
      </c>
      <c r="F7" s="542"/>
      <c r="G7" s="542"/>
      <c r="H7" s="634"/>
      <c r="I7" s="634"/>
      <c r="J7" s="634"/>
      <c r="K7" s="640" t="str">
        <f>IF(H7="","",AVERAGE(H7:J7)*B7)</f>
        <v/>
      </c>
      <c r="L7" s="634"/>
      <c r="M7" s="634"/>
      <c r="N7" s="634"/>
      <c r="O7" s="628" t="str">
        <f>IF(L7="","",AVERAGE(L7:N7)*B7)</f>
        <v/>
      </c>
      <c r="P7" s="634"/>
      <c r="Q7" s="634"/>
      <c r="R7" s="634"/>
      <c r="S7" s="628" t="str">
        <f>IF(P7="","",AVERAGE(P7:R7)*B7)</f>
        <v/>
      </c>
      <c r="T7" s="634"/>
      <c r="U7" s="634"/>
      <c r="V7" s="634"/>
      <c r="W7" s="628" t="str">
        <f>IF(T7="","",AVERAGE(T7:V7)*B7)</f>
        <v/>
      </c>
      <c r="X7" s="634"/>
      <c r="Y7" s="634"/>
      <c r="Z7" s="634"/>
      <c r="AA7" s="628" t="str">
        <f>IF(X7="","",AVERAGE(X7:Z7)*B7)</f>
        <v/>
      </c>
      <c r="AB7" s="634"/>
      <c r="AC7" s="634"/>
      <c r="AD7" s="634"/>
      <c r="AE7" s="628" t="str">
        <f>IF(AB7="","",AVERAGE(AB7:AD7)*B7)</f>
        <v/>
      </c>
      <c r="AF7" s="634"/>
      <c r="AG7" s="634"/>
      <c r="AH7" s="634"/>
      <c r="AI7" s="628" t="str">
        <f>IF(AF7="","",AVERAGE(AF7:AH7)*B7)</f>
        <v/>
      </c>
      <c r="AJ7" s="634"/>
      <c r="AK7" s="634"/>
      <c r="AL7" s="634"/>
      <c r="AM7" s="628" t="str">
        <f>IF(AJ7="","",AVERAGE(AJ7:AL7)*B7)</f>
        <v/>
      </c>
    </row>
    <row r="8" spans="1:39" x14ac:dyDescent="0.2">
      <c r="A8" s="537"/>
      <c r="B8" s="537"/>
      <c r="C8" s="540"/>
      <c r="D8" s="540"/>
      <c r="E8" s="546" t="s">
        <v>237</v>
      </c>
      <c r="F8" s="546"/>
      <c r="G8" s="546"/>
      <c r="H8" s="635"/>
      <c r="I8" s="635"/>
      <c r="J8" s="635"/>
      <c r="K8" s="641"/>
      <c r="L8" s="635"/>
      <c r="M8" s="635"/>
      <c r="N8" s="635"/>
      <c r="O8" s="629"/>
      <c r="P8" s="635"/>
      <c r="Q8" s="635"/>
      <c r="R8" s="635"/>
      <c r="S8" s="629"/>
      <c r="T8" s="635"/>
      <c r="U8" s="635"/>
      <c r="V8" s="635"/>
      <c r="W8" s="629"/>
      <c r="X8" s="635"/>
      <c r="Y8" s="635"/>
      <c r="Z8" s="635"/>
      <c r="AA8" s="629"/>
      <c r="AB8" s="635"/>
      <c r="AC8" s="635"/>
      <c r="AD8" s="635"/>
      <c r="AE8" s="629"/>
      <c r="AF8" s="635"/>
      <c r="AG8" s="635"/>
      <c r="AH8" s="635"/>
      <c r="AI8" s="629"/>
      <c r="AJ8" s="635"/>
      <c r="AK8" s="635"/>
      <c r="AL8" s="635"/>
      <c r="AM8" s="629"/>
    </row>
    <row r="9" spans="1:39" x14ac:dyDescent="0.2">
      <c r="A9" s="537"/>
      <c r="B9" s="537"/>
      <c r="C9" s="540"/>
      <c r="D9" s="540"/>
      <c r="E9" s="546" t="s">
        <v>238</v>
      </c>
      <c r="F9" s="546"/>
      <c r="G9" s="546"/>
      <c r="H9" s="635"/>
      <c r="I9" s="635"/>
      <c r="J9" s="635"/>
      <c r="K9" s="641"/>
      <c r="L9" s="635"/>
      <c r="M9" s="635"/>
      <c r="N9" s="635"/>
      <c r="O9" s="629"/>
      <c r="P9" s="635"/>
      <c r="Q9" s="635"/>
      <c r="R9" s="635"/>
      <c r="S9" s="629"/>
      <c r="T9" s="635"/>
      <c r="U9" s="635"/>
      <c r="V9" s="635"/>
      <c r="W9" s="629"/>
      <c r="X9" s="635"/>
      <c r="Y9" s="635"/>
      <c r="Z9" s="635"/>
      <c r="AA9" s="629"/>
      <c r="AB9" s="635"/>
      <c r="AC9" s="635"/>
      <c r="AD9" s="635"/>
      <c r="AE9" s="629"/>
      <c r="AF9" s="635"/>
      <c r="AG9" s="635"/>
      <c r="AH9" s="635"/>
      <c r="AI9" s="629"/>
      <c r="AJ9" s="635"/>
      <c r="AK9" s="635"/>
      <c r="AL9" s="635"/>
      <c r="AM9" s="629"/>
    </row>
    <row r="10" spans="1:39" x14ac:dyDescent="0.2">
      <c r="A10" s="537"/>
      <c r="B10" s="537"/>
      <c r="C10" s="540"/>
      <c r="D10" s="540"/>
      <c r="E10" s="547" t="s">
        <v>239</v>
      </c>
      <c r="F10" s="547"/>
      <c r="G10" s="547"/>
      <c r="H10" s="635"/>
      <c r="I10" s="635"/>
      <c r="J10" s="635"/>
      <c r="K10" s="641"/>
      <c r="L10" s="635"/>
      <c r="M10" s="635"/>
      <c r="N10" s="635"/>
      <c r="O10" s="629"/>
      <c r="P10" s="635"/>
      <c r="Q10" s="635"/>
      <c r="R10" s="635"/>
      <c r="S10" s="629"/>
      <c r="T10" s="635"/>
      <c r="U10" s="635"/>
      <c r="V10" s="635"/>
      <c r="W10" s="629"/>
      <c r="X10" s="635"/>
      <c r="Y10" s="635"/>
      <c r="Z10" s="635"/>
      <c r="AA10" s="629"/>
      <c r="AB10" s="635"/>
      <c r="AC10" s="635"/>
      <c r="AD10" s="635"/>
      <c r="AE10" s="629"/>
      <c r="AF10" s="635"/>
      <c r="AG10" s="635"/>
      <c r="AH10" s="635"/>
      <c r="AI10" s="629"/>
      <c r="AJ10" s="635"/>
      <c r="AK10" s="635"/>
      <c r="AL10" s="635"/>
      <c r="AM10" s="629"/>
    </row>
    <row r="11" spans="1:39" x14ac:dyDescent="0.2">
      <c r="A11" s="538"/>
      <c r="B11" s="538"/>
      <c r="C11" s="541"/>
      <c r="D11" s="541"/>
      <c r="E11" s="548" t="s">
        <v>240</v>
      </c>
      <c r="F11" s="548"/>
      <c r="G11" s="548"/>
      <c r="H11" s="636"/>
      <c r="I11" s="636"/>
      <c r="J11" s="636"/>
      <c r="K11" s="642"/>
      <c r="L11" s="636"/>
      <c r="M11" s="636"/>
      <c r="N11" s="636"/>
      <c r="O11" s="630"/>
      <c r="P11" s="636"/>
      <c r="Q11" s="636"/>
      <c r="R11" s="636"/>
      <c r="S11" s="630"/>
      <c r="T11" s="636"/>
      <c r="U11" s="636"/>
      <c r="V11" s="636"/>
      <c r="W11" s="630"/>
      <c r="X11" s="636"/>
      <c r="Y11" s="636"/>
      <c r="Z11" s="636"/>
      <c r="AA11" s="630"/>
      <c r="AB11" s="636"/>
      <c r="AC11" s="636"/>
      <c r="AD11" s="636"/>
      <c r="AE11" s="630"/>
      <c r="AF11" s="636"/>
      <c r="AG11" s="636"/>
      <c r="AH11" s="636"/>
      <c r="AI11" s="630"/>
      <c r="AJ11" s="636"/>
      <c r="AK11" s="636"/>
      <c r="AL11" s="636"/>
      <c r="AM11" s="630"/>
    </row>
    <row r="12" spans="1:39" s="35" customFormat="1" ht="11.45" customHeight="1" x14ac:dyDescent="0.2">
      <c r="A12" s="625" t="s">
        <v>151</v>
      </c>
      <c r="B12" s="626"/>
      <c r="C12" s="626"/>
      <c r="D12" s="626"/>
      <c r="E12" s="626"/>
      <c r="F12" s="626"/>
      <c r="G12" s="627"/>
      <c r="H12" s="426"/>
      <c r="I12" s="426"/>
      <c r="J12" s="426"/>
      <c r="K12" s="424" t="str">
        <f>IF(K$7="","",K$7)</f>
        <v/>
      </c>
      <c r="L12" s="428"/>
      <c r="M12" s="428"/>
      <c r="N12" s="428"/>
      <c r="O12" s="424" t="str">
        <f>IF(O$7="","",O$7)</f>
        <v/>
      </c>
      <c r="P12" s="428"/>
      <c r="Q12" s="428"/>
      <c r="R12" s="428"/>
      <c r="S12" s="424" t="str">
        <f>IF(S$7="","",S$7)</f>
        <v/>
      </c>
      <c r="T12" s="428"/>
      <c r="U12" s="428"/>
      <c r="V12" s="428"/>
      <c r="W12" s="424" t="str">
        <f>IF(W$7="","",W$7)</f>
        <v/>
      </c>
      <c r="X12" s="428"/>
      <c r="Y12" s="428"/>
      <c r="Z12" s="428"/>
      <c r="AA12" s="424" t="str">
        <f>IF(AA$7="","",AA$7)</f>
        <v/>
      </c>
      <c r="AB12" s="428"/>
      <c r="AC12" s="428"/>
      <c r="AD12" s="428"/>
      <c r="AE12" s="424" t="str">
        <f>IF(AE$7="","",AE$7)</f>
        <v/>
      </c>
      <c r="AF12" s="428"/>
      <c r="AG12" s="428"/>
      <c r="AH12" s="428"/>
      <c r="AI12" s="424" t="str">
        <f>IF(AI$7="","",AI$7)</f>
        <v/>
      </c>
      <c r="AJ12" s="428"/>
      <c r="AK12" s="428"/>
      <c r="AL12" s="428"/>
      <c r="AM12" s="424" t="str">
        <f>IF(AM$7="","",AM$7)</f>
        <v/>
      </c>
    </row>
    <row r="13" spans="1:39" s="65" customFormat="1" ht="4.1500000000000004" customHeight="1" x14ac:dyDescent="0.2">
      <c r="A13" s="64"/>
      <c r="B13" s="64"/>
      <c r="C13" s="64"/>
      <c r="D13" s="415"/>
      <c r="E13" s="398"/>
      <c r="F13" s="66"/>
      <c r="H13" s="66"/>
      <c r="I13" s="66"/>
      <c r="K13" s="115"/>
      <c r="L13" s="115"/>
      <c r="M13" s="115"/>
      <c r="N13" s="115"/>
      <c r="P13" s="67"/>
      <c r="Q13" s="67"/>
      <c r="R13" s="67"/>
      <c r="S13" s="67"/>
      <c r="U13" s="66"/>
      <c r="V13" s="66"/>
      <c r="W13" s="66"/>
      <c r="X13" s="66"/>
      <c r="Z13" s="67"/>
      <c r="AA13" s="67"/>
      <c r="AB13" s="67"/>
      <c r="AC13" s="67"/>
    </row>
    <row r="14" spans="1:39" x14ac:dyDescent="0.2">
      <c r="A14" s="643" t="s">
        <v>166</v>
      </c>
      <c r="B14" s="644"/>
      <c r="C14" s="644"/>
      <c r="D14" s="644"/>
      <c r="E14" s="644"/>
      <c r="F14" s="644"/>
      <c r="G14" s="644"/>
    </row>
    <row r="15" spans="1:39" ht="1.9" customHeight="1" x14ac:dyDescent="0.2">
      <c r="A15" s="645"/>
      <c r="B15" s="646"/>
      <c r="C15" s="646"/>
      <c r="D15" s="646"/>
      <c r="E15" s="646"/>
      <c r="F15" s="646"/>
      <c r="G15" s="646"/>
    </row>
    <row r="16" spans="1:39" ht="15.4" customHeight="1" x14ac:dyDescent="0.2">
      <c r="A16" s="552" t="s">
        <v>58</v>
      </c>
      <c r="B16" s="552">
        <v>0.5</v>
      </c>
      <c r="C16" s="555" t="s">
        <v>0</v>
      </c>
      <c r="D16" s="558" t="s">
        <v>47</v>
      </c>
      <c r="E16" s="558"/>
      <c r="F16" s="561" t="s">
        <v>241</v>
      </c>
      <c r="G16" s="561"/>
      <c r="H16" s="634"/>
      <c r="I16" s="634"/>
      <c r="J16" s="634"/>
      <c r="K16" s="628" t="str">
        <f>IF(H16="","",AVERAGE(H16:J16)*B16)</f>
        <v/>
      </c>
      <c r="L16" s="634"/>
      <c r="M16" s="634"/>
      <c r="N16" s="634"/>
      <c r="O16" s="628" t="str">
        <f>IF(L16="","",AVERAGE(L16:N16)*B16)</f>
        <v/>
      </c>
      <c r="P16" s="634"/>
      <c r="Q16" s="634"/>
      <c r="R16" s="634"/>
      <c r="S16" s="628" t="str">
        <f>IF(P16="","",AVERAGE(P16:R16)*B16)</f>
        <v/>
      </c>
      <c r="T16" s="634"/>
      <c r="U16" s="634"/>
      <c r="V16" s="634"/>
      <c r="W16" s="628" t="str">
        <f>IF(T16="","",AVERAGE(T16:V16)*B16)</f>
        <v/>
      </c>
      <c r="X16" s="634"/>
      <c r="Y16" s="634"/>
      <c r="Z16" s="634"/>
      <c r="AA16" s="628" t="str">
        <f>IF(X16="","",AVERAGE(X16:Z16)*B16)</f>
        <v/>
      </c>
      <c r="AB16" s="634"/>
      <c r="AC16" s="634"/>
      <c r="AD16" s="634"/>
      <c r="AE16" s="628" t="str">
        <f>IF(AB16="","",AVERAGE(AB16:AD16)*B16)</f>
        <v/>
      </c>
      <c r="AF16" s="634"/>
      <c r="AG16" s="634"/>
      <c r="AH16" s="634"/>
      <c r="AI16" s="628" t="str">
        <f>IF(AF16="","",AVERAGE(AF16:AH16)*B16)</f>
        <v/>
      </c>
      <c r="AJ16" s="634"/>
      <c r="AK16" s="634"/>
      <c r="AL16" s="634"/>
      <c r="AM16" s="628" t="str">
        <f>IF(AJ16="","",AVERAGE(AJ16:AL16)*B16)</f>
        <v/>
      </c>
    </row>
    <row r="17" spans="1:39" ht="14.65" customHeight="1" x14ac:dyDescent="0.2">
      <c r="A17" s="553"/>
      <c r="B17" s="553"/>
      <c r="C17" s="556"/>
      <c r="D17" s="559"/>
      <c r="E17" s="559"/>
      <c r="F17" s="546" t="s">
        <v>242</v>
      </c>
      <c r="G17" s="546"/>
      <c r="H17" s="635"/>
      <c r="I17" s="635"/>
      <c r="J17" s="635"/>
      <c r="K17" s="629"/>
      <c r="L17" s="635"/>
      <c r="M17" s="635"/>
      <c r="N17" s="635"/>
      <c r="O17" s="629"/>
      <c r="P17" s="635"/>
      <c r="Q17" s="635"/>
      <c r="R17" s="635"/>
      <c r="S17" s="629"/>
      <c r="T17" s="635"/>
      <c r="U17" s="635"/>
      <c r="V17" s="635"/>
      <c r="W17" s="629"/>
      <c r="X17" s="635"/>
      <c r="Y17" s="635"/>
      <c r="Z17" s="635"/>
      <c r="AA17" s="629"/>
      <c r="AB17" s="635"/>
      <c r="AC17" s="635"/>
      <c r="AD17" s="635"/>
      <c r="AE17" s="629"/>
      <c r="AF17" s="635"/>
      <c r="AG17" s="635"/>
      <c r="AH17" s="635"/>
      <c r="AI17" s="629"/>
      <c r="AJ17" s="635"/>
      <c r="AK17" s="635"/>
      <c r="AL17" s="635"/>
      <c r="AM17" s="629"/>
    </row>
    <row r="18" spans="1:39" ht="13.7" customHeight="1" x14ac:dyDescent="0.2">
      <c r="A18" s="554"/>
      <c r="B18" s="554"/>
      <c r="C18" s="557"/>
      <c r="D18" s="560"/>
      <c r="E18" s="560"/>
      <c r="F18" s="548" t="s">
        <v>243</v>
      </c>
      <c r="G18" s="548"/>
      <c r="H18" s="636"/>
      <c r="I18" s="636"/>
      <c r="J18" s="636"/>
      <c r="K18" s="630"/>
      <c r="L18" s="636"/>
      <c r="M18" s="636"/>
      <c r="N18" s="636"/>
      <c r="O18" s="630"/>
      <c r="P18" s="636"/>
      <c r="Q18" s="636"/>
      <c r="R18" s="636"/>
      <c r="S18" s="630"/>
      <c r="T18" s="636"/>
      <c r="U18" s="636"/>
      <c r="V18" s="636"/>
      <c r="W18" s="630"/>
      <c r="X18" s="636"/>
      <c r="Y18" s="636"/>
      <c r="Z18" s="636"/>
      <c r="AA18" s="630"/>
      <c r="AB18" s="636"/>
      <c r="AC18" s="636"/>
      <c r="AD18" s="636"/>
      <c r="AE18" s="630"/>
      <c r="AF18" s="636"/>
      <c r="AG18" s="636"/>
      <c r="AH18" s="636"/>
      <c r="AI18" s="630"/>
      <c r="AJ18" s="636"/>
      <c r="AK18" s="636"/>
      <c r="AL18" s="636"/>
      <c r="AM18" s="630"/>
    </row>
    <row r="19" spans="1:39" ht="15" customHeight="1" x14ac:dyDescent="0.2">
      <c r="A19" s="552" t="s">
        <v>31</v>
      </c>
      <c r="B19" s="552">
        <v>2.25</v>
      </c>
      <c r="C19" s="399" t="s">
        <v>0</v>
      </c>
      <c r="D19" s="558" t="s">
        <v>48</v>
      </c>
      <c r="E19" s="558"/>
      <c r="F19" s="542" t="s">
        <v>244</v>
      </c>
      <c r="G19" s="542"/>
      <c r="H19" s="409"/>
      <c r="I19" s="409"/>
      <c r="J19" s="409"/>
      <c r="K19" s="628" t="str">
        <f>IF(H19="","",AVERAGE(H19:J21)*B19)</f>
        <v/>
      </c>
      <c r="L19" s="409"/>
      <c r="M19" s="409"/>
      <c r="N19" s="409"/>
      <c r="O19" s="628" t="str">
        <f>IF(L19="","",AVERAGE(L19:N21)*B19)</f>
        <v/>
      </c>
      <c r="P19" s="409"/>
      <c r="Q19" s="409"/>
      <c r="R19" s="409"/>
      <c r="S19" s="628" t="str">
        <f>IF(P19="","",AVERAGE(P19:R21)*B19)</f>
        <v/>
      </c>
      <c r="T19" s="409"/>
      <c r="U19" s="409"/>
      <c r="V19" s="409"/>
      <c r="W19" s="628" t="str">
        <f>IF(T19="","",AVERAGE(T19:V21)*B19)</f>
        <v/>
      </c>
      <c r="X19" s="409"/>
      <c r="Y19" s="409"/>
      <c r="Z19" s="409"/>
      <c r="AA19" s="628" t="str">
        <f>IF(X19="","",AVERAGE(X19:Z21)*B19)</f>
        <v/>
      </c>
      <c r="AB19" s="409"/>
      <c r="AC19" s="409"/>
      <c r="AD19" s="409"/>
      <c r="AE19" s="628" t="str">
        <f>IF(AB19="","",AVERAGE(AB19:AD21)*B19)</f>
        <v/>
      </c>
      <c r="AF19" s="409"/>
      <c r="AG19" s="409"/>
      <c r="AH19" s="409"/>
      <c r="AI19" s="628" t="str">
        <f>IF(AF19="","",AVERAGE(AF19:AH21)*B19)</f>
        <v/>
      </c>
      <c r="AJ19" s="409"/>
      <c r="AK19" s="409"/>
      <c r="AL19" s="409"/>
      <c r="AM19" s="628" t="str">
        <f>IF(AJ19="","",AVERAGE(AJ19:AL21)*B19)</f>
        <v/>
      </c>
    </row>
    <row r="20" spans="1:39" ht="15" customHeight="1" x14ac:dyDescent="0.2">
      <c r="A20" s="553"/>
      <c r="B20" s="553"/>
      <c r="C20" s="400" t="s">
        <v>6</v>
      </c>
      <c r="D20" s="559" t="s">
        <v>49</v>
      </c>
      <c r="E20" s="559"/>
      <c r="F20" s="546" t="s">
        <v>264</v>
      </c>
      <c r="G20" s="546"/>
      <c r="H20" s="411"/>
      <c r="I20" s="411"/>
      <c r="J20" s="411"/>
      <c r="K20" s="629"/>
      <c r="L20" s="411"/>
      <c r="M20" s="411"/>
      <c r="N20" s="411"/>
      <c r="O20" s="629"/>
      <c r="P20" s="411"/>
      <c r="Q20" s="411"/>
      <c r="R20" s="411"/>
      <c r="S20" s="629"/>
      <c r="T20" s="411"/>
      <c r="U20" s="411"/>
      <c r="V20" s="411"/>
      <c r="W20" s="629"/>
      <c r="X20" s="411"/>
      <c r="Y20" s="411"/>
      <c r="Z20" s="411"/>
      <c r="AA20" s="629"/>
      <c r="AB20" s="411"/>
      <c r="AC20" s="411"/>
      <c r="AD20" s="411"/>
      <c r="AE20" s="629"/>
      <c r="AF20" s="411"/>
      <c r="AG20" s="411"/>
      <c r="AH20" s="411"/>
      <c r="AI20" s="629"/>
      <c r="AJ20" s="411"/>
      <c r="AK20" s="411"/>
      <c r="AL20" s="411"/>
      <c r="AM20" s="629"/>
    </row>
    <row r="21" spans="1:39" ht="13.9" customHeight="1" x14ac:dyDescent="0.2">
      <c r="A21" s="554"/>
      <c r="B21" s="554"/>
      <c r="C21" s="401" t="s">
        <v>5</v>
      </c>
      <c r="D21" s="560"/>
      <c r="E21" s="560"/>
      <c r="F21" s="548" t="s">
        <v>245</v>
      </c>
      <c r="G21" s="548"/>
      <c r="H21" s="410"/>
      <c r="I21" s="410"/>
      <c r="J21" s="410"/>
      <c r="K21" s="630"/>
      <c r="L21" s="410"/>
      <c r="M21" s="410"/>
      <c r="N21" s="410"/>
      <c r="O21" s="630"/>
      <c r="P21" s="410"/>
      <c r="Q21" s="410"/>
      <c r="R21" s="410"/>
      <c r="S21" s="630"/>
      <c r="T21" s="410"/>
      <c r="U21" s="410"/>
      <c r="V21" s="410"/>
      <c r="W21" s="630"/>
      <c r="X21" s="410"/>
      <c r="Y21" s="410"/>
      <c r="Z21" s="410"/>
      <c r="AA21" s="630"/>
      <c r="AB21" s="410"/>
      <c r="AC21" s="410"/>
      <c r="AD21" s="410"/>
      <c r="AE21" s="630"/>
      <c r="AF21" s="410"/>
      <c r="AG21" s="410"/>
      <c r="AH21" s="410"/>
      <c r="AI21" s="630"/>
      <c r="AJ21" s="410"/>
      <c r="AK21" s="410"/>
      <c r="AL21" s="410"/>
      <c r="AM21" s="630"/>
    </row>
    <row r="22" spans="1:39" ht="18.600000000000001" customHeight="1" x14ac:dyDescent="0.2">
      <c r="A22" s="552" t="s">
        <v>64</v>
      </c>
      <c r="B22" s="552">
        <v>0.75</v>
      </c>
      <c r="C22" s="399" t="s">
        <v>0</v>
      </c>
      <c r="D22" s="558" t="s">
        <v>50</v>
      </c>
      <c r="E22" s="558"/>
      <c r="F22" s="566" t="s">
        <v>265</v>
      </c>
      <c r="G22" s="566"/>
      <c r="H22" s="412"/>
      <c r="I22" s="412"/>
      <c r="J22" s="412"/>
      <c r="K22" s="628" t="str">
        <f>IF(H22="","",AVERAGE(H22:J24)*B22)</f>
        <v/>
      </c>
      <c r="L22" s="412"/>
      <c r="M22" s="412"/>
      <c r="N22" s="412"/>
      <c r="O22" s="628" t="str">
        <f>IF(L22="","",AVERAGE(L22:N24)*B22)</f>
        <v/>
      </c>
      <c r="P22" s="412"/>
      <c r="Q22" s="412"/>
      <c r="R22" s="412"/>
      <c r="S22" s="628" t="str">
        <f>IF(P22="","",AVERAGE(P22:R24)*B22)</f>
        <v/>
      </c>
      <c r="T22" s="412"/>
      <c r="U22" s="412"/>
      <c r="V22" s="412"/>
      <c r="W22" s="628" t="str">
        <f>IF(T22="","",AVERAGE(T22:V24)*B22)</f>
        <v/>
      </c>
      <c r="X22" s="412"/>
      <c r="Y22" s="412"/>
      <c r="Z22" s="412"/>
      <c r="AA22" s="628" t="str">
        <f>IF(X22="","",AVERAGE(X22:Z24)*B22)</f>
        <v/>
      </c>
      <c r="AB22" s="412"/>
      <c r="AC22" s="412"/>
      <c r="AD22" s="412"/>
      <c r="AE22" s="628" t="str">
        <f>IF(AB22="","",AVERAGE(AB22:AD24)*B22)</f>
        <v/>
      </c>
      <c r="AF22" s="412"/>
      <c r="AG22" s="412"/>
      <c r="AH22" s="412"/>
      <c r="AI22" s="628" t="str">
        <f>IF(AF22="","",AVERAGE(AF22:AH24)*B22)</f>
        <v/>
      </c>
      <c r="AJ22" s="412"/>
      <c r="AK22" s="412"/>
      <c r="AL22" s="412"/>
      <c r="AM22" s="628" t="str">
        <f>IF(AJ22="","",AVERAGE(AJ22:AL24)*B22)</f>
        <v/>
      </c>
    </row>
    <row r="23" spans="1:39" ht="22.15" customHeight="1" x14ac:dyDescent="0.2">
      <c r="A23" s="553"/>
      <c r="B23" s="553"/>
      <c r="C23" s="400" t="s">
        <v>6</v>
      </c>
      <c r="D23" s="559" t="s">
        <v>50</v>
      </c>
      <c r="E23" s="559"/>
      <c r="F23" s="547"/>
      <c r="G23" s="547"/>
      <c r="H23" s="413"/>
      <c r="I23" s="413"/>
      <c r="J23" s="413"/>
      <c r="K23" s="629"/>
      <c r="L23" s="413"/>
      <c r="M23" s="413"/>
      <c r="N23" s="413"/>
      <c r="O23" s="629"/>
      <c r="P23" s="413"/>
      <c r="Q23" s="413"/>
      <c r="R23" s="413"/>
      <c r="S23" s="629"/>
      <c r="T23" s="413"/>
      <c r="U23" s="413"/>
      <c r="V23" s="413"/>
      <c r="W23" s="629"/>
      <c r="X23" s="413"/>
      <c r="Y23" s="413"/>
      <c r="Z23" s="413"/>
      <c r="AA23" s="629"/>
      <c r="AB23" s="413"/>
      <c r="AC23" s="413"/>
      <c r="AD23" s="413"/>
      <c r="AE23" s="629"/>
      <c r="AF23" s="413"/>
      <c r="AG23" s="413"/>
      <c r="AH23" s="413"/>
      <c r="AI23" s="629"/>
      <c r="AJ23" s="413"/>
      <c r="AK23" s="413"/>
      <c r="AL23" s="413"/>
      <c r="AM23" s="629"/>
    </row>
    <row r="24" spans="1:39" ht="24" customHeight="1" x14ac:dyDescent="0.2">
      <c r="A24" s="554"/>
      <c r="B24" s="554"/>
      <c r="C24" s="401" t="s">
        <v>5</v>
      </c>
      <c r="D24" s="560" t="s">
        <v>50</v>
      </c>
      <c r="E24" s="560"/>
      <c r="F24" s="562"/>
      <c r="G24" s="562"/>
      <c r="H24" s="414"/>
      <c r="I24" s="414"/>
      <c r="J24" s="414"/>
      <c r="K24" s="630"/>
      <c r="L24" s="414"/>
      <c r="M24" s="414"/>
      <c r="N24" s="414"/>
      <c r="O24" s="630"/>
      <c r="P24" s="414"/>
      <c r="Q24" s="414"/>
      <c r="R24" s="414"/>
      <c r="S24" s="630"/>
      <c r="T24" s="414"/>
      <c r="U24" s="414"/>
      <c r="V24" s="414"/>
      <c r="W24" s="630"/>
      <c r="X24" s="414"/>
      <c r="Y24" s="414"/>
      <c r="Z24" s="414"/>
      <c r="AA24" s="630"/>
      <c r="AB24" s="414"/>
      <c r="AC24" s="414"/>
      <c r="AD24" s="414"/>
      <c r="AE24" s="630"/>
      <c r="AF24" s="414"/>
      <c r="AG24" s="414"/>
      <c r="AH24" s="414"/>
      <c r="AI24" s="630"/>
      <c r="AJ24" s="414"/>
      <c r="AK24" s="414"/>
      <c r="AL24" s="414"/>
      <c r="AM24" s="630"/>
    </row>
    <row r="25" spans="1:39" ht="43.5" customHeight="1" x14ac:dyDescent="0.2">
      <c r="A25" s="382" t="s">
        <v>65</v>
      </c>
      <c r="B25" s="382">
        <v>0.75</v>
      </c>
      <c r="C25" s="383" t="s">
        <v>5</v>
      </c>
      <c r="D25" s="564" t="s">
        <v>51</v>
      </c>
      <c r="E25" s="564"/>
      <c r="F25" s="565" t="s">
        <v>246</v>
      </c>
      <c r="G25" s="565"/>
      <c r="H25" s="86"/>
      <c r="I25" s="86"/>
      <c r="J25" s="86"/>
      <c r="K25" s="112" t="str">
        <f>IF(H25="","",AVERAGE(H25:J25)*B25)</f>
        <v/>
      </c>
      <c r="L25" s="431"/>
      <c r="M25" s="431"/>
      <c r="N25" s="431"/>
      <c r="O25" s="112" t="str">
        <f>IF(L25="","",AVERAGE(L25:N25)*B25)</f>
        <v/>
      </c>
      <c r="P25" s="431"/>
      <c r="Q25" s="431"/>
      <c r="R25" s="431"/>
      <c r="S25" s="112" t="str">
        <f>IF(P25="","",AVERAGE(P25:R25)*B25)</f>
        <v/>
      </c>
      <c r="T25" s="431"/>
      <c r="U25" s="431"/>
      <c r="V25" s="431"/>
      <c r="W25" s="112" t="str">
        <f>IF(T25="","",AVERAGE(T25:V25)*B25)</f>
        <v/>
      </c>
      <c r="X25" s="431"/>
      <c r="Y25" s="431"/>
      <c r="Z25" s="431"/>
      <c r="AA25" s="112" t="str">
        <f>IF(X25="","",AVERAGE(X25:Z25)*B25)</f>
        <v/>
      </c>
      <c r="AB25" s="431"/>
      <c r="AC25" s="431"/>
      <c r="AD25" s="431"/>
      <c r="AE25" s="112" t="str">
        <f>IF(AB25="","",AVERAGE(AB25:AD25)*B25)</f>
        <v/>
      </c>
      <c r="AF25" s="431"/>
      <c r="AG25" s="431"/>
      <c r="AH25" s="431"/>
      <c r="AI25" s="112" t="str">
        <f>IF(AF25="","",AVERAGE(AF25:AH25)*B25)</f>
        <v/>
      </c>
      <c r="AJ25" s="431"/>
      <c r="AK25" s="431"/>
      <c r="AL25" s="431"/>
      <c r="AM25" s="112" t="str">
        <f>IF(AJ25="","",AVERAGE(AJ25:AL25)*B25)</f>
        <v/>
      </c>
    </row>
    <row r="26" spans="1:39" ht="13.9" customHeight="1" x14ac:dyDescent="0.2">
      <c r="A26" s="552" t="s">
        <v>67</v>
      </c>
      <c r="B26" s="552">
        <v>0.75</v>
      </c>
      <c r="C26" s="399" t="s">
        <v>0</v>
      </c>
      <c r="D26" s="558" t="s">
        <v>52</v>
      </c>
      <c r="E26" s="558"/>
      <c r="F26" s="566" t="s">
        <v>247</v>
      </c>
      <c r="G26" s="566"/>
      <c r="H26" s="409"/>
      <c r="I26" s="409"/>
      <c r="J26" s="409"/>
      <c r="K26" s="628" t="str">
        <f>IF(H26="","",AVERAGE(H26:J28)*B26)</f>
        <v/>
      </c>
      <c r="L26" s="409"/>
      <c r="M26" s="409"/>
      <c r="N26" s="409"/>
      <c r="O26" s="628" t="str">
        <f>IF(L26="","",AVERAGE(L26:N28)*B26)</f>
        <v/>
      </c>
      <c r="P26" s="409"/>
      <c r="Q26" s="409"/>
      <c r="R26" s="409"/>
      <c r="S26" s="628" t="str">
        <f>IF(P26="","",AVERAGE(P26:R28)*B26)</f>
        <v/>
      </c>
      <c r="T26" s="409"/>
      <c r="U26" s="409"/>
      <c r="V26" s="409"/>
      <c r="W26" s="628" t="str">
        <f>IF(T26="","",AVERAGE(T26:V28)*B26)</f>
        <v/>
      </c>
      <c r="X26" s="409"/>
      <c r="Y26" s="409"/>
      <c r="Z26" s="409"/>
      <c r="AA26" s="628" t="str">
        <f>IF(X26="","",AVERAGE(X26:Z28)*B26)</f>
        <v/>
      </c>
      <c r="AB26" s="409"/>
      <c r="AC26" s="409"/>
      <c r="AD26" s="409"/>
      <c r="AE26" s="628" t="str">
        <f>IF(AB26="","",AVERAGE(AB26:AD28)*B26)</f>
        <v/>
      </c>
      <c r="AF26" s="409"/>
      <c r="AG26" s="409"/>
      <c r="AH26" s="409"/>
      <c r="AI26" s="628" t="str">
        <f>IF(AF26="","",AVERAGE(AF26:AH28)*B26)</f>
        <v/>
      </c>
      <c r="AJ26" s="409"/>
      <c r="AK26" s="409"/>
      <c r="AL26" s="409"/>
      <c r="AM26" s="628" t="str">
        <f>IF(AJ26="","",AVERAGE(AJ26:AL28)*B26)</f>
        <v/>
      </c>
    </row>
    <row r="27" spans="1:39" ht="16.149999999999999" customHeight="1" x14ac:dyDescent="0.2">
      <c r="A27" s="553"/>
      <c r="B27" s="553"/>
      <c r="C27" s="400" t="s">
        <v>6</v>
      </c>
      <c r="D27" s="559" t="s">
        <v>53</v>
      </c>
      <c r="E27" s="559"/>
      <c r="F27" s="547"/>
      <c r="G27" s="547"/>
      <c r="H27" s="411"/>
      <c r="I27" s="411"/>
      <c r="J27" s="411"/>
      <c r="K27" s="629"/>
      <c r="L27" s="411"/>
      <c r="M27" s="411"/>
      <c r="N27" s="411"/>
      <c r="O27" s="629"/>
      <c r="P27" s="411"/>
      <c r="Q27" s="411"/>
      <c r="R27" s="411"/>
      <c r="S27" s="629"/>
      <c r="T27" s="411"/>
      <c r="U27" s="411"/>
      <c r="V27" s="411"/>
      <c r="W27" s="629"/>
      <c r="X27" s="411"/>
      <c r="Y27" s="411"/>
      <c r="Z27" s="411"/>
      <c r="AA27" s="629"/>
      <c r="AB27" s="411"/>
      <c r="AC27" s="411"/>
      <c r="AD27" s="411"/>
      <c r="AE27" s="629"/>
      <c r="AF27" s="411"/>
      <c r="AG27" s="411"/>
      <c r="AH27" s="411"/>
      <c r="AI27" s="629"/>
      <c r="AJ27" s="411"/>
      <c r="AK27" s="411"/>
      <c r="AL27" s="411"/>
      <c r="AM27" s="629"/>
    </row>
    <row r="28" spans="1:39" ht="11.25" customHeight="1" x14ac:dyDescent="0.2">
      <c r="A28" s="554"/>
      <c r="B28" s="554"/>
      <c r="C28" s="401" t="s">
        <v>5</v>
      </c>
      <c r="D28" s="560" t="s">
        <v>54</v>
      </c>
      <c r="E28" s="560"/>
      <c r="F28" s="562"/>
      <c r="G28" s="562"/>
      <c r="H28" s="410"/>
      <c r="I28" s="410"/>
      <c r="J28" s="410"/>
      <c r="K28" s="630"/>
      <c r="L28" s="410"/>
      <c r="M28" s="410"/>
      <c r="N28" s="410"/>
      <c r="O28" s="630"/>
      <c r="P28" s="410"/>
      <c r="Q28" s="410"/>
      <c r="R28" s="410"/>
      <c r="S28" s="630"/>
      <c r="T28" s="410"/>
      <c r="U28" s="410"/>
      <c r="V28" s="410"/>
      <c r="W28" s="630"/>
      <c r="X28" s="410"/>
      <c r="Y28" s="410"/>
      <c r="Z28" s="410"/>
      <c r="AA28" s="630"/>
      <c r="AB28" s="410"/>
      <c r="AC28" s="410"/>
      <c r="AD28" s="410"/>
      <c r="AE28" s="630"/>
      <c r="AF28" s="410"/>
      <c r="AG28" s="410"/>
      <c r="AH28" s="410"/>
      <c r="AI28" s="630"/>
      <c r="AJ28" s="410"/>
      <c r="AK28" s="410"/>
      <c r="AL28" s="410"/>
      <c r="AM28" s="630"/>
    </row>
    <row r="29" spans="1:39" ht="24" customHeight="1" x14ac:dyDescent="0.2">
      <c r="A29" s="382" t="s">
        <v>69</v>
      </c>
      <c r="B29" s="382">
        <v>0.5</v>
      </c>
      <c r="C29" s="383" t="s">
        <v>5</v>
      </c>
      <c r="D29" s="564" t="s">
        <v>52</v>
      </c>
      <c r="E29" s="564"/>
      <c r="F29" s="565" t="s">
        <v>248</v>
      </c>
      <c r="G29" s="565"/>
      <c r="H29" s="431"/>
      <c r="I29" s="431"/>
      <c r="J29" s="431"/>
      <c r="K29" s="112" t="str">
        <f>IF(H29="","",AVERAGE(H29:J29)*B29)</f>
        <v/>
      </c>
      <c r="L29" s="431"/>
      <c r="M29" s="431"/>
      <c r="N29" s="431"/>
      <c r="O29" s="112" t="str">
        <f>IF(L29="","",AVERAGE(L29:N29)*B29)</f>
        <v/>
      </c>
      <c r="P29" s="431"/>
      <c r="Q29" s="431"/>
      <c r="R29" s="431"/>
      <c r="S29" s="112" t="str">
        <f>IF(P29="","",AVERAGE(P29:R29)*B29)</f>
        <v/>
      </c>
      <c r="T29" s="431"/>
      <c r="U29" s="431"/>
      <c r="V29" s="431"/>
      <c r="W29" s="112" t="str">
        <f>IF(T29="","",AVERAGE(T29:V29)*B29)</f>
        <v/>
      </c>
      <c r="X29" s="431"/>
      <c r="Y29" s="431"/>
      <c r="Z29" s="431"/>
      <c r="AA29" s="112" t="str">
        <f>IF(X29="","",AVERAGE(X29:Z29)*B29)</f>
        <v/>
      </c>
      <c r="AB29" s="431"/>
      <c r="AC29" s="431"/>
      <c r="AD29" s="431"/>
      <c r="AE29" s="112" t="str">
        <f>IF(AB29="","",AVERAGE(AB29:AD29)*B29)</f>
        <v/>
      </c>
      <c r="AF29" s="431"/>
      <c r="AG29" s="431"/>
      <c r="AH29" s="431"/>
      <c r="AI29" s="112" t="str">
        <f>IF(AF29="","",AVERAGE(AF29:AH29)*B29)</f>
        <v/>
      </c>
      <c r="AJ29" s="431"/>
      <c r="AK29" s="431"/>
      <c r="AL29" s="431"/>
      <c r="AM29" s="112" t="str">
        <f>IF(AJ29="","",AVERAGE(AJ29:AL29)*B29)</f>
        <v/>
      </c>
    </row>
    <row r="30" spans="1:39" ht="13.15" customHeight="1" x14ac:dyDescent="0.2">
      <c r="A30" s="552" t="s">
        <v>71</v>
      </c>
      <c r="B30" s="552">
        <v>0.5</v>
      </c>
      <c r="C30" s="399" t="s">
        <v>6</v>
      </c>
      <c r="D30" s="568" t="s">
        <v>54</v>
      </c>
      <c r="E30" s="568"/>
      <c r="F30" s="566" t="s">
        <v>249</v>
      </c>
      <c r="G30" s="566"/>
      <c r="H30" s="409"/>
      <c r="I30" s="409"/>
      <c r="J30" s="409"/>
      <c r="K30" s="628" t="str">
        <f>IF(H30="","",AVERAGE(H30:J31)*B30)</f>
        <v/>
      </c>
      <c r="L30" s="409"/>
      <c r="M30" s="409"/>
      <c r="N30" s="409"/>
      <c r="O30" s="628" t="str">
        <f>IF(L30="","",AVERAGE(L30:N31)*B30)</f>
        <v/>
      </c>
      <c r="P30" s="409"/>
      <c r="Q30" s="409"/>
      <c r="R30" s="409"/>
      <c r="S30" s="628" t="str">
        <f>IF(P30="","",AVERAGE(P30:R31)*B30)</f>
        <v/>
      </c>
      <c r="T30" s="409"/>
      <c r="U30" s="409"/>
      <c r="V30" s="409"/>
      <c r="W30" s="628" t="str">
        <f>IF(T30="","",AVERAGE(T30:V31)*B30)</f>
        <v/>
      </c>
      <c r="X30" s="409"/>
      <c r="Y30" s="409"/>
      <c r="Z30" s="409"/>
      <c r="AA30" s="628" t="str">
        <f>IF(X30="","",AVERAGE(X30:Z31)*B30)</f>
        <v/>
      </c>
      <c r="AB30" s="409"/>
      <c r="AC30" s="409"/>
      <c r="AD30" s="409"/>
      <c r="AE30" s="628" t="str">
        <f>IF(AB30="","",AVERAGE(AB30:AD31)*B30)</f>
        <v/>
      </c>
      <c r="AF30" s="409"/>
      <c r="AG30" s="409"/>
      <c r="AH30" s="409"/>
      <c r="AI30" s="628" t="str">
        <f>IF(AF30="","",AVERAGE(AF30:AH31)*B30)</f>
        <v/>
      </c>
      <c r="AJ30" s="409"/>
      <c r="AK30" s="409"/>
      <c r="AL30" s="409"/>
      <c r="AM30" s="628" t="str">
        <f>IF(AJ30="","",AVERAGE(AJ30:AL31)*B30)</f>
        <v/>
      </c>
    </row>
    <row r="31" spans="1:39" ht="14.25" customHeight="1" x14ac:dyDescent="0.2">
      <c r="A31" s="554"/>
      <c r="B31" s="554"/>
      <c r="C31" s="401" t="s">
        <v>5</v>
      </c>
      <c r="D31" s="567" t="s">
        <v>54</v>
      </c>
      <c r="E31" s="567"/>
      <c r="F31" s="562"/>
      <c r="G31" s="562"/>
      <c r="H31" s="410"/>
      <c r="I31" s="410"/>
      <c r="J31" s="410"/>
      <c r="K31" s="630"/>
      <c r="L31" s="410"/>
      <c r="M31" s="410"/>
      <c r="N31" s="410"/>
      <c r="O31" s="630"/>
      <c r="P31" s="410"/>
      <c r="Q31" s="410"/>
      <c r="R31" s="410"/>
      <c r="S31" s="630"/>
      <c r="T31" s="410"/>
      <c r="U31" s="410"/>
      <c r="V31" s="410"/>
      <c r="W31" s="630"/>
      <c r="X31" s="410"/>
      <c r="Y31" s="410"/>
      <c r="Z31" s="410"/>
      <c r="AA31" s="630"/>
      <c r="AB31" s="410"/>
      <c r="AC31" s="410"/>
      <c r="AD31" s="410"/>
      <c r="AE31" s="630"/>
      <c r="AF31" s="410"/>
      <c r="AG31" s="410"/>
      <c r="AH31" s="410"/>
      <c r="AI31" s="630"/>
      <c r="AJ31" s="410"/>
      <c r="AK31" s="410"/>
      <c r="AL31" s="410"/>
      <c r="AM31" s="630"/>
    </row>
    <row r="32" spans="1:39" ht="13.5" customHeight="1" x14ac:dyDescent="0.2">
      <c r="A32" s="552" t="s">
        <v>73</v>
      </c>
      <c r="B32" s="552">
        <v>0.5</v>
      </c>
      <c r="C32" s="399" t="s">
        <v>6</v>
      </c>
      <c r="D32" s="568" t="s">
        <v>54</v>
      </c>
      <c r="E32" s="568"/>
      <c r="F32" s="566" t="s">
        <v>250</v>
      </c>
      <c r="G32" s="566"/>
      <c r="H32" s="409"/>
      <c r="I32" s="409"/>
      <c r="J32" s="409"/>
      <c r="K32" s="628" t="str">
        <f>IF(H32="","",AVERAGE(H32:J33)*B32)</f>
        <v/>
      </c>
      <c r="L32" s="409"/>
      <c r="M32" s="409"/>
      <c r="N32" s="409"/>
      <c r="O32" s="628" t="str">
        <f>IF(L32="","",AVERAGE(L32:N33)*B32)</f>
        <v/>
      </c>
      <c r="P32" s="409"/>
      <c r="Q32" s="409"/>
      <c r="R32" s="409"/>
      <c r="S32" s="628" t="str">
        <f>IF(P32="","",AVERAGE(P32:R33)*B32)</f>
        <v/>
      </c>
      <c r="T32" s="409"/>
      <c r="U32" s="409"/>
      <c r="V32" s="409"/>
      <c r="W32" s="628" t="str">
        <f>IF(T32="","",AVERAGE(T32:V33)*B32)</f>
        <v/>
      </c>
      <c r="X32" s="409"/>
      <c r="Y32" s="409"/>
      <c r="Z32" s="409"/>
      <c r="AA32" s="628" t="str">
        <f>IF(X32="","",AVERAGE(X32:Z33)*B32)</f>
        <v/>
      </c>
      <c r="AB32" s="409"/>
      <c r="AC32" s="409"/>
      <c r="AD32" s="409"/>
      <c r="AE32" s="628" t="str">
        <f>IF(AB32="","",AVERAGE(AB32:AD33)*B32)</f>
        <v/>
      </c>
      <c r="AF32" s="409"/>
      <c r="AG32" s="409"/>
      <c r="AH32" s="409"/>
      <c r="AI32" s="628" t="str">
        <f>IF(AF32="","",AVERAGE(AF32:AH33)*B32)</f>
        <v/>
      </c>
      <c r="AJ32" s="409"/>
      <c r="AK32" s="409"/>
      <c r="AL32" s="409"/>
      <c r="AM32" s="628" t="str">
        <f>IF(AJ32="","",AVERAGE(AJ32:AL33)*B32)</f>
        <v/>
      </c>
    </row>
    <row r="33" spans="1:39" ht="18.600000000000001" customHeight="1" x14ac:dyDescent="0.2">
      <c r="A33" s="554"/>
      <c r="B33" s="554"/>
      <c r="C33" s="401" t="s">
        <v>5</v>
      </c>
      <c r="D33" s="567" t="s">
        <v>53</v>
      </c>
      <c r="E33" s="567"/>
      <c r="F33" s="562"/>
      <c r="G33" s="562"/>
      <c r="H33" s="410"/>
      <c r="I33" s="410"/>
      <c r="J33" s="410"/>
      <c r="K33" s="630"/>
      <c r="L33" s="410"/>
      <c r="M33" s="410"/>
      <c r="N33" s="410"/>
      <c r="O33" s="630"/>
      <c r="P33" s="410"/>
      <c r="Q33" s="410"/>
      <c r="R33" s="410"/>
      <c r="S33" s="630"/>
      <c r="T33" s="410"/>
      <c r="U33" s="410"/>
      <c r="V33" s="410"/>
      <c r="W33" s="630"/>
      <c r="X33" s="410"/>
      <c r="Y33" s="410"/>
      <c r="Z33" s="410"/>
      <c r="AA33" s="630"/>
      <c r="AB33" s="410"/>
      <c r="AC33" s="410"/>
      <c r="AD33" s="410"/>
      <c r="AE33" s="630"/>
      <c r="AF33" s="410"/>
      <c r="AG33" s="410"/>
      <c r="AH33" s="410"/>
      <c r="AI33" s="630"/>
      <c r="AJ33" s="410"/>
      <c r="AK33" s="410"/>
      <c r="AL33" s="410"/>
      <c r="AM33" s="630"/>
    </row>
    <row r="34" spans="1:39" ht="13.5" customHeight="1" x14ac:dyDescent="0.2">
      <c r="A34" s="552" t="s">
        <v>75</v>
      </c>
      <c r="B34" s="552">
        <v>0.75</v>
      </c>
      <c r="C34" s="399" t="s">
        <v>0</v>
      </c>
      <c r="D34" s="568" t="s">
        <v>53</v>
      </c>
      <c r="E34" s="568"/>
      <c r="F34" s="566" t="s">
        <v>234</v>
      </c>
      <c r="G34" s="566"/>
      <c r="H34" s="409"/>
      <c r="I34" s="409"/>
      <c r="J34" s="409"/>
      <c r="K34" s="628" t="str">
        <f>IF(H34="","",AVERAGE(H34:J36)*B34)</f>
        <v/>
      </c>
      <c r="L34" s="409"/>
      <c r="M34" s="409"/>
      <c r="N34" s="409"/>
      <c r="O34" s="628" t="str">
        <f>IF(L34="","",AVERAGE(L34:N36)*B34)</f>
        <v/>
      </c>
      <c r="P34" s="409"/>
      <c r="Q34" s="409"/>
      <c r="R34" s="409"/>
      <c r="S34" s="628" t="str">
        <f>IF(P34="","",AVERAGE(P34:R36)*B34)</f>
        <v/>
      </c>
      <c r="T34" s="409"/>
      <c r="U34" s="409"/>
      <c r="V34" s="409"/>
      <c r="W34" s="628" t="str">
        <f>IF(T34="","",AVERAGE(T34:V36)*B34)</f>
        <v/>
      </c>
      <c r="X34" s="409"/>
      <c r="Y34" s="409"/>
      <c r="Z34" s="409"/>
      <c r="AA34" s="628" t="str">
        <f>IF(X34="","",AVERAGE(X34:Z36)*B34)</f>
        <v/>
      </c>
      <c r="AB34" s="409"/>
      <c r="AC34" s="409"/>
      <c r="AD34" s="409"/>
      <c r="AE34" s="628" t="str">
        <f>IF(AB34="","",AVERAGE(AB34:AD36)*B34)</f>
        <v/>
      </c>
      <c r="AF34" s="409"/>
      <c r="AG34" s="409"/>
      <c r="AH34" s="409"/>
      <c r="AI34" s="628" t="str">
        <f>IF(AF34="","",AVERAGE(AF34:AH36)*B34)</f>
        <v/>
      </c>
      <c r="AJ34" s="432"/>
      <c r="AK34" s="432"/>
      <c r="AL34" s="432"/>
      <c r="AM34" s="628" t="str">
        <f>IF(AJ34="","",AVERAGE(AJ34:AL36)*B34)</f>
        <v/>
      </c>
    </row>
    <row r="35" spans="1:39" ht="14.25" customHeight="1" x14ac:dyDescent="0.2">
      <c r="A35" s="553"/>
      <c r="B35" s="553"/>
      <c r="C35" s="400" t="s">
        <v>6</v>
      </c>
      <c r="D35" s="656" t="s">
        <v>53</v>
      </c>
      <c r="E35" s="656"/>
      <c r="F35" s="547"/>
      <c r="G35" s="547"/>
      <c r="H35" s="411"/>
      <c r="I35" s="411"/>
      <c r="J35" s="411"/>
      <c r="K35" s="629"/>
      <c r="L35" s="411"/>
      <c r="M35" s="411"/>
      <c r="N35" s="411"/>
      <c r="O35" s="629"/>
      <c r="P35" s="411"/>
      <c r="Q35" s="411"/>
      <c r="R35" s="411"/>
      <c r="S35" s="629"/>
      <c r="T35" s="411"/>
      <c r="U35" s="411"/>
      <c r="V35" s="411"/>
      <c r="W35" s="629"/>
      <c r="X35" s="411"/>
      <c r="Y35" s="411"/>
      <c r="Z35" s="411"/>
      <c r="AA35" s="629"/>
      <c r="AB35" s="411"/>
      <c r="AC35" s="411"/>
      <c r="AD35" s="411"/>
      <c r="AE35" s="629"/>
      <c r="AF35" s="411"/>
      <c r="AG35" s="411"/>
      <c r="AH35" s="411"/>
      <c r="AI35" s="629"/>
      <c r="AJ35" s="411"/>
      <c r="AK35" s="411"/>
      <c r="AL35" s="411"/>
      <c r="AM35" s="629"/>
    </row>
    <row r="36" spans="1:39" ht="12.75" customHeight="1" x14ac:dyDescent="0.2">
      <c r="A36" s="554"/>
      <c r="B36" s="554"/>
      <c r="C36" s="401" t="s">
        <v>5</v>
      </c>
      <c r="D36" s="567" t="s">
        <v>53</v>
      </c>
      <c r="E36" s="567"/>
      <c r="F36" s="562"/>
      <c r="G36" s="562"/>
      <c r="H36" s="410"/>
      <c r="I36" s="410"/>
      <c r="J36" s="410"/>
      <c r="K36" s="630"/>
      <c r="L36" s="410"/>
      <c r="M36" s="410"/>
      <c r="N36" s="410"/>
      <c r="O36" s="630"/>
      <c r="P36" s="410"/>
      <c r="Q36" s="410"/>
      <c r="R36" s="410"/>
      <c r="S36" s="630"/>
      <c r="T36" s="410"/>
      <c r="U36" s="410"/>
      <c r="V36" s="410"/>
      <c r="W36" s="630"/>
      <c r="X36" s="410"/>
      <c r="Y36" s="410"/>
      <c r="Z36" s="410"/>
      <c r="AA36" s="630"/>
      <c r="AB36" s="410"/>
      <c r="AC36" s="410"/>
      <c r="AD36" s="410"/>
      <c r="AE36" s="630"/>
      <c r="AF36" s="410"/>
      <c r="AG36" s="410"/>
      <c r="AH36" s="410"/>
      <c r="AI36" s="630"/>
      <c r="AJ36" s="410"/>
      <c r="AK36" s="410"/>
      <c r="AL36" s="410"/>
      <c r="AM36" s="630"/>
    </row>
    <row r="37" spans="1:39" ht="12" customHeight="1" x14ac:dyDescent="0.2">
      <c r="A37" s="552" t="s">
        <v>77</v>
      </c>
      <c r="B37" s="647" t="s">
        <v>78</v>
      </c>
      <c r="C37" s="399" t="s">
        <v>0</v>
      </c>
      <c r="D37" s="558" t="s">
        <v>53</v>
      </c>
      <c r="E37" s="558"/>
      <c r="F37" s="561" t="s">
        <v>235</v>
      </c>
      <c r="G37" s="561"/>
      <c r="H37" s="650" t="s">
        <v>226</v>
      </c>
      <c r="I37" s="650"/>
      <c r="J37" s="650"/>
      <c r="K37" s="628" t="str">
        <f>'E11-Pesées'!J$15</f>
        <v/>
      </c>
      <c r="L37" s="631"/>
      <c r="M37" s="631"/>
      <c r="N37" s="631"/>
      <c r="O37" s="628" t="str">
        <f>'E11-Pesées'!K$15</f>
        <v/>
      </c>
      <c r="P37" s="631"/>
      <c r="Q37" s="631"/>
      <c r="R37" s="631"/>
      <c r="S37" s="628" t="str">
        <f>'E11-Pesées'!L$15</f>
        <v/>
      </c>
      <c r="T37" s="631"/>
      <c r="U37" s="631"/>
      <c r="V37" s="631"/>
      <c r="W37" s="628" t="str">
        <f>'E11-Pesées'!M$15</f>
        <v/>
      </c>
      <c r="X37" s="631"/>
      <c r="Y37" s="631"/>
      <c r="Z37" s="631"/>
      <c r="AA37" s="628" t="str">
        <f>'E11-Pesées'!N$15</f>
        <v/>
      </c>
      <c r="AB37" s="631"/>
      <c r="AC37" s="631"/>
      <c r="AD37" s="631"/>
      <c r="AE37" s="628" t="str">
        <f>'E11-Pesées'!O$15</f>
        <v/>
      </c>
      <c r="AF37" s="631"/>
      <c r="AG37" s="631"/>
      <c r="AH37" s="631"/>
      <c r="AI37" s="628" t="str">
        <f>'E11-Pesées'!P15</f>
        <v/>
      </c>
      <c r="AJ37" s="631"/>
      <c r="AK37" s="631"/>
      <c r="AL37" s="631"/>
      <c r="AM37" s="628" t="str">
        <f>'E11-Pesées'!Q15</f>
        <v/>
      </c>
    </row>
    <row r="38" spans="1:39" ht="15.4" customHeight="1" x14ac:dyDescent="0.2">
      <c r="A38" s="553"/>
      <c r="B38" s="648"/>
      <c r="C38" s="400" t="s">
        <v>6</v>
      </c>
      <c r="D38" s="559" t="s">
        <v>53</v>
      </c>
      <c r="E38" s="559"/>
      <c r="F38" s="546"/>
      <c r="G38" s="546"/>
      <c r="H38" s="651"/>
      <c r="I38" s="651"/>
      <c r="J38" s="651"/>
      <c r="K38" s="629"/>
      <c r="L38" s="632"/>
      <c r="M38" s="632"/>
      <c r="N38" s="632"/>
      <c r="O38" s="629"/>
      <c r="P38" s="632"/>
      <c r="Q38" s="632"/>
      <c r="R38" s="632"/>
      <c r="S38" s="629"/>
      <c r="T38" s="632"/>
      <c r="U38" s="632"/>
      <c r="V38" s="632"/>
      <c r="W38" s="629"/>
      <c r="X38" s="632"/>
      <c r="Y38" s="632"/>
      <c r="Z38" s="632"/>
      <c r="AA38" s="629"/>
      <c r="AB38" s="632"/>
      <c r="AC38" s="632"/>
      <c r="AD38" s="632"/>
      <c r="AE38" s="629"/>
      <c r="AF38" s="632"/>
      <c r="AG38" s="632"/>
      <c r="AH38" s="632"/>
      <c r="AI38" s="629"/>
      <c r="AJ38" s="632"/>
      <c r="AK38" s="632"/>
      <c r="AL38" s="632"/>
      <c r="AM38" s="629"/>
    </row>
    <row r="39" spans="1:39" ht="12.6" customHeight="1" x14ac:dyDescent="0.2">
      <c r="A39" s="554"/>
      <c r="B39" s="649"/>
      <c r="C39" s="401" t="s">
        <v>5</v>
      </c>
      <c r="D39" s="560" t="s">
        <v>53</v>
      </c>
      <c r="E39" s="560"/>
      <c r="F39" s="548"/>
      <c r="G39" s="548"/>
      <c r="H39" s="652"/>
      <c r="I39" s="652"/>
      <c r="J39" s="652"/>
      <c r="K39" s="630"/>
      <c r="L39" s="633"/>
      <c r="M39" s="633"/>
      <c r="N39" s="633"/>
      <c r="O39" s="630"/>
      <c r="P39" s="633"/>
      <c r="Q39" s="633"/>
      <c r="R39" s="633"/>
      <c r="S39" s="630"/>
      <c r="T39" s="633"/>
      <c r="U39" s="633"/>
      <c r="V39" s="633"/>
      <c r="W39" s="630"/>
      <c r="X39" s="633"/>
      <c r="Y39" s="633"/>
      <c r="Z39" s="633"/>
      <c r="AA39" s="630"/>
      <c r="AB39" s="633"/>
      <c r="AC39" s="633"/>
      <c r="AD39" s="633"/>
      <c r="AE39" s="630"/>
      <c r="AF39" s="633"/>
      <c r="AG39" s="633"/>
      <c r="AH39" s="633"/>
      <c r="AI39" s="630"/>
      <c r="AJ39" s="633"/>
      <c r="AK39" s="633"/>
      <c r="AL39" s="633"/>
      <c r="AM39" s="630"/>
    </row>
    <row r="40" spans="1:39" s="425" customFormat="1" ht="13.15" customHeight="1" x14ac:dyDescent="0.25">
      <c r="A40" s="420"/>
      <c r="B40" s="420"/>
      <c r="C40" s="420"/>
      <c r="D40" s="421"/>
      <c r="E40" s="421"/>
      <c r="F40" s="422"/>
      <c r="G40" s="423" t="s">
        <v>167</v>
      </c>
      <c r="H40" s="653"/>
      <c r="I40" s="654"/>
      <c r="J40" s="655"/>
      <c r="K40" s="424" t="str">
        <f>IF(K16="","",SUM(K16:K39))</f>
        <v/>
      </c>
      <c r="L40" s="429"/>
      <c r="M40" s="430"/>
      <c r="N40" s="430"/>
      <c r="O40" s="424" t="str">
        <f>IF(O16="","",SUM(O16:O39))</f>
        <v/>
      </c>
      <c r="P40" s="430"/>
      <c r="Q40" s="430"/>
      <c r="R40" s="430"/>
      <c r="S40" s="424" t="str">
        <f>IF(S16="","",SUM(S16:S39))</f>
        <v/>
      </c>
      <c r="T40" s="430"/>
      <c r="U40" s="430"/>
      <c r="V40" s="430"/>
      <c r="W40" s="424" t="str">
        <f>IF(W16="","",SUM(W16:W39))</f>
        <v/>
      </c>
      <c r="X40" s="430"/>
      <c r="Y40" s="430"/>
      <c r="Z40" s="430"/>
      <c r="AA40" s="424" t="str">
        <f>IF(AA16="","",SUM(AA16:AA39))</f>
        <v/>
      </c>
      <c r="AB40" s="430"/>
      <c r="AC40" s="430"/>
      <c r="AD40" s="430"/>
      <c r="AE40" s="424" t="str">
        <f>IF(AE16="","",SUM(AE16:AE39))</f>
        <v/>
      </c>
      <c r="AF40" s="430"/>
      <c r="AG40" s="430"/>
      <c r="AH40" s="430"/>
      <c r="AI40" s="424" t="str">
        <f>IF(AI16="","",SUM(AI16:AI39))</f>
        <v/>
      </c>
      <c r="AJ40" s="430"/>
      <c r="AK40" s="430"/>
      <c r="AL40" s="430"/>
      <c r="AM40" s="424" t="str">
        <f>IF(AM16="","",SUM(AM16:AM39))</f>
        <v/>
      </c>
    </row>
  </sheetData>
  <sheetProtection algorithmName="SHA-512" hashValue="nL57OcFY/X+xj+LOKDQkLzTELqmlRVKvPglBdjsGgpG2BpBZn5NGHkMe3DpbhVGM+vSMZ/Gn7Y1t2zo3bDtpJA==" saltValue="8QUSmenrC5Xl5a8HUKBLew==" spinCount="100000" sheet="1" formatColumns="0" formatRows="0" selectLockedCells="1"/>
  <mergeCells count="214">
    <mergeCell ref="A1:D1"/>
    <mergeCell ref="K1:N1"/>
    <mergeCell ref="P1:S1"/>
    <mergeCell ref="U1:X1"/>
    <mergeCell ref="Z1:AC1"/>
    <mergeCell ref="A14:G15"/>
    <mergeCell ref="H16:H18"/>
    <mergeCell ref="I16:I18"/>
    <mergeCell ref="J16:J18"/>
    <mergeCell ref="K16:K18"/>
    <mergeCell ref="F17:G17"/>
    <mergeCell ref="F18:G18"/>
    <mergeCell ref="A16:A18"/>
    <mergeCell ref="B16:B18"/>
    <mergeCell ref="C16:C18"/>
    <mergeCell ref="D16:E18"/>
    <mergeCell ref="F16:G16"/>
    <mergeCell ref="P16:P18"/>
    <mergeCell ref="Q16:Q18"/>
    <mergeCell ref="R16:R18"/>
    <mergeCell ref="S16:S18"/>
    <mergeCell ref="T16:T18"/>
    <mergeCell ref="U16:U18"/>
    <mergeCell ref="V16:V18"/>
    <mergeCell ref="K22:K24"/>
    <mergeCell ref="D23:E23"/>
    <mergeCell ref="D24:E24"/>
    <mergeCell ref="A19:A21"/>
    <mergeCell ref="B19:B21"/>
    <mergeCell ref="D19:E19"/>
    <mergeCell ref="F19:G19"/>
    <mergeCell ref="K19:K21"/>
    <mergeCell ref="D20:E21"/>
    <mergeCell ref="F20:G20"/>
    <mergeCell ref="F21:G21"/>
    <mergeCell ref="D25:E25"/>
    <mergeCell ref="F25:G25"/>
    <mergeCell ref="A26:A28"/>
    <mergeCell ref="B26:B28"/>
    <mergeCell ref="D26:E26"/>
    <mergeCell ref="F26:G28"/>
    <mergeCell ref="A22:A24"/>
    <mergeCell ref="B22:B24"/>
    <mergeCell ref="D22:E22"/>
    <mergeCell ref="F22:G24"/>
    <mergeCell ref="K26:K28"/>
    <mergeCell ref="D27:E27"/>
    <mergeCell ref="D28:E28"/>
    <mergeCell ref="D29:E29"/>
    <mergeCell ref="F29:G29"/>
    <mergeCell ref="A30:A31"/>
    <mergeCell ref="B30:B31"/>
    <mergeCell ref="D30:E30"/>
    <mergeCell ref="F30:G31"/>
    <mergeCell ref="K30:K31"/>
    <mergeCell ref="A34:A36"/>
    <mergeCell ref="B34:B36"/>
    <mergeCell ref="D34:E34"/>
    <mergeCell ref="F34:G36"/>
    <mergeCell ref="K34:K36"/>
    <mergeCell ref="D35:E35"/>
    <mergeCell ref="D36:E36"/>
    <mergeCell ref="D31:E31"/>
    <mergeCell ref="A32:A33"/>
    <mergeCell ref="B32:B33"/>
    <mergeCell ref="D32:E32"/>
    <mergeCell ref="F32:G33"/>
    <mergeCell ref="K32:K33"/>
    <mergeCell ref="D33:E33"/>
    <mergeCell ref="A37:A39"/>
    <mergeCell ref="B37:B39"/>
    <mergeCell ref="D37:E37"/>
    <mergeCell ref="F37:G39"/>
    <mergeCell ref="H37:J39"/>
    <mergeCell ref="K37:K39"/>
    <mergeCell ref="D38:E38"/>
    <mergeCell ref="D39:E39"/>
    <mergeCell ref="H40:J40"/>
    <mergeCell ref="O32:O33"/>
    <mergeCell ref="O34:O36"/>
    <mergeCell ref="L37:N39"/>
    <mergeCell ref="O37:O39"/>
    <mergeCell ref="L16:L18"/>
    <mergeCell ref="M16:M18"/>
    <mergeCell ref="N16:N18"/>
    <mergeCell ref="O16:O18"/>
    <mergeCell ref="O19:O21"/>
    <mergeCell ref="O22:O24"/>
    <mergeCell ref="S19:S21"/>
    <mergeCell ref="S22:S24"/>
    <mergeCell ref="S26:S28"/>
    <mergeCell ref="S30:S31"/>
    <mergeCell ref="W22:W24"/>
    <mergeCell ref="W26:W28"/>
    <mergeCell ref="W30:W31"/>
    <mergeCell ref="O26:O28"/>
    <mergeCell ref="O30:O31"/>
    <mergeCell ref="T37:V39"/>
    <mergeCell ref="W37:W39"/>
    <mergeCell ref="P37:R39"/>
    <mergeCell ref="S37:S39"/>
    <mergeCell ref="S32:S33"/>
    <mergeCell ref="S34:S36"/>
    <mergeCell ref="AE16:AE18"/>
    <mergeCell ref="AE19:AE21"/>
    <mergeCell ref="AA19:AA21"/>
    <mergeCell ref="AA22:AA24"/>
    <mergeCell ref="AE22:AE24"/>
    <mergeCell ref="X16:X18"/>
    <mergeCell ref="Y16:Y18"/>
    <mergeCell ref="Z16:Z18"/>
    <mergeCell ref="AA16:AA18"/>
    <mergeCell ref="X37:Z39"/>
    <mergeCell ref="AA37:AA39"/>
    <mergeCell ref="AA26:AA28"/>
    <mergeCell ref="AA30:AA31"/>
    <mergeCell ref="AA32:AA33"/>
    <mergeCell ref="AA34:AA36"/>
    <mergeCell ref="AB16:AB18"/>
    <mergeCell ref="W16:W18"/>
    <mergeCell ref="W19:W21"/>
    <mergeCell ref="U7:U11"/>
    <mergeCell ref="V7:V11"/>
    <mergeCell ref="W7:W11"/>
    <mergeCell ref="X7:X11"/>
    <mergeCell ref="Y7:Y11"/>
    <mergeCell ref="Z7:Z11"/>
    <mergeCell ref="AA7:AA11"/>
    <mergeCell ref="AB7:AB11"/>
    <mergeCell ref="AC7:AC11"/>
    <mergeCell ref="AD7:AD11"/>
    <mergeCell ref="AE7:AE11"/>
    <mergeCell ref="AF7:AF11"/>
    <mergeCell ref="AG7:AG11"/>
    <mergeCell ref="AH7:AH11"/>
    <mergeCell ref="AF37:AH39"/>
    <mergeCell ref="AE26:AE28"/>
    <mergeCell ref="AE30:AE31"/>
    <mergeCell ref="AE32:AE33"/>
    <mergeCell ref="AE34:AE36"/>
    <mergeCell ref="AB37:AD39"/>
    <mergeCell ref="AE37:AE39"/>
    <mergeCell ref="H2:J2"/>
    <mergeCell ref="L2:N2"/>
    <mergeCell ref="P2:R2"/>
    <mergeCell ref="T2:V2"/>
    <mergeCell ref="X2:Z2"/>
    <mergeCell ref="AB2:AD2"/>
    <mergeCell ref="AF2:AH2"/>
    <mergeCell ref="H3:J3"/>
    <mergeCell ref="L3:N3"/>
    <mergeCell ref="P3:R3"/>
    <mergeCell ref="T3:V3"/>
    <mergeCell ref="X3:Z3"/>
    <mergeCell ref="AB3:AD3"/>
    <mergeCell ref="AF3:AH3"/>
    <mergeCell ref="AI7:AI11"/>
    <mergeCell ref="E8:G8"/>
    <mergeCell ref="E9:G9"/>
    <mergeCell ref="E10:G10"/>
    <mergeCell ref="C4:G4"/>
    <mergeCell ref="A7:A11"/>
    <mergeCell ref="B7:B11"/>
    <mergeCell ref="C7:D11"/>
    <mergeCell ref="E7:G7"/>
    <mergeCell ref="H7:H11"/>
    <mergeCell ref="I7:I11"/>
    <mergeCell ref="J7:J11"/>
    <mergeCell ref="K7:K11"/>
    <mergeCell ref="A5:G6"/>
    <mergeCell ref="L7:L11"/>
    <mergeCell ref="M7:M11"/>
    <mergeCell ref="N7:N11"/>
    <mergeCell ref="O7:O11"/>
    <mergeCell ref="P7:P11"/>
    <mergeCell ref="Q7:Q11"/>
    <mergeCell ref="R7:R11"/>
    <mergeCell ref="S7:S11"/>
    <mergeCell ref="T7:T11"/>
    <mergeCell ref="E11:G11"/>
    <mergeCell ref="AJ2:AL2"/>
    <mergeCell ref="AJ3:AL3"/>
    <mergeCell ref="AJ7:AJ11"/>
    <mergeCell ref="AK7:AK11"/>
    <mergeCell ref="AL7:AL11"/>
    <mergeCell ref="AM7:AM11"/>
    <mergeCell ref="AJ16:AJ18"/>
    <mergeCell ref="AK16:AK18"/>
    <mergeCell ref="AL16:AL18"/>
    <mergeCell ref="AM16:AM18"/>
    <mergeCell ref="A12:G12"/>
    <mergeCell ref="AM19:AM21"/>
    <mergeCell ref="AM22:AM24"/>
    <mergeCell ref="AM26:AM28"/>
    <mergeCell ref="AM30:AM31"/>
    <mergeCell ref="AM32:AM33"/>
    <mergeCell ref="AM34:AM36"/>
    <mergeCell ref="AJ37:AL39"/>
    <mergeCell ref="AM37:AM39"/>
    <mergeCell ref="AI37:AI39"/>
    <mergeCell ref="AI19:AI21"/>
    <mergeCell ref="AI22:AI24"/>
    <mergeCell ref="AI26:AI28"/>
    <mergeCell ref="AI30:AI31"/>
    <mergeCell ref="AI32:AI33"/>
    <mergeCell ref="AI34:AI36"/>
    <mergeCell ref="AF16:AF18"/>
    <mergeCell ref="AG16:AG18"/>
    <mergeCell ref="AH16:AH18"/>
    <mergeCell ref="AI16:AI18"/>
    <mergeCell ref="AC16:AC18"/>
    <mergeCell ref="AD16:AD18"/>
    <mergeCell ref="W32:W33"/>
    <mergeCell ref="W34:W36"/>
  </mergeCells>
  <conditionalFormatting sqref="F13:N13 F1:N1 F2:G3">
    <cfRule type="cellIs" dxfId="69" priority="7" operator="equal">
      <formula>0</formula>
    </cfRule>
  </conditionalFormatting>
  <conditionalFormatting sqref="K37:K39">
    <cfRule type="containsErrors" dxfId="68" priority="5">
      <formula>ISERROR(K37)</formula>
    </cfRule>
  </conditionalFormatting>
  <conditionalFormatting sqref="O37:O39">
    <cfRule type="containsErrors" dxfId="67" priority="4">
      <formula>ISERROR(O37)</formula>
    </cfRule>
  </conditionalFormatting>
  <conditionalFormatting sqref="S37:S39">
    <cfRule type="containsErrors" dxfId="66" priority="3">
      <formula>ISERROR(S37)</formula>
    </cfRule>
  </conditionalFormatting>
  <conditionalFormatting sqref="W37:W39 AA37:AA39 AE37:AE39 AI37:AI39">
    <cfRule type="containsErrors" dxfId="65" priority="2">
      <formula>ISERROR(W37)</formula>
    </cfRule>
  </conditionalFormatting>
  <conditionalFormatting sqref="AM37:AM39">
    <cfRule type="containsErrors" dxfId="64" priority="1">
      <formula>ISERROR(AM37)</formula>
    </cfRule>
  </conditionalFormatting>
  <dataValidations count="6">
    <dataValidation type="decimal" allowBlank="1" showInputMessage="1" showErrorMessage="1" error="Valeur comprise entre 0 et 20 !" sqref="H32:J32 H25:J26 H16:J19 H29:J30 H22:J22">
      <formula1>0</formula1>
      <formula2>20</formula2>
    </dataValidation>
    <dataValidation allowBlank="1" showInputMessage="1" showErrorMessage="1" sqref="L37:N39 P37:R39 T37:V39 X37:Z39 AB37:AD39 AF37:AH39 AJ37:AL39"/>
    <dataValidation type="whole" allowBlank="1" showInputMessage="1" showErrorMessage="1" sqref="L7:N11">
      <formula1>0</formula1>
      <formula2>20</formula2>
    </dataValidation>
    <dataValidation allowBlank="1" showInputMessage="1" showErrorMessage="1" prompt="Saisir la note des pesées_x000a_" sqref="K37:K39"/>
    <dataValidation type="whole" allowBlank="1" showInputMessage="1" showErrorMessage="1" sqref="H7:J11">
      <formula1>0</formula1>
      <formula2>20</formula2>
    </dataValidation>
    <dataValidation type="whole" allowBlank="1" showInputMessage="1" showErrorMessage="1" sqref="H16:J36 L16:N36 P7:R11 T16:V36 X16:Z36 AB16:AD36 AF16:AH36 AJ16:AL36 AJ7:AL11 AF7:AH11 AB7:AD11 X7:Z11 T7:V11 P16:R36">
      <formula1>0</formula1>
      <formula2>20</formula2>
    </dataValidation>
  </dataValidations>
  <pageMargins left="0.23622047244094491" right="0.23622047244094491" top="0" bottom="0" header="0.31496062992125984" footer="0.31496062992125984"/>
  <pageSetup paperSize="9" orientation="landscape" r:id="rId1"/>
  <colBreaks count="1" manualBreakCount="1">
    <brk id="1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indexed="42"/>
  </sheetPr>
  <dimension ref="A1:AM19"/>
  <sheetViews>
    <sheetView showGridLines="0" zoomScale="85" zoomScaleNormal="85" workbookViewId="0">
      <pane xSplit="7" ySplit="4" topLeftCell="X14" activePane="bottomRight" state="frozen"/>
      <selection pane="topRight" activeCell="H1" sqref="H1"/>
      <selection pane="bottomLeft" activeCell="A6" sqref="A6"/>
      <selection pane="bottomRight" activeCell="AE19" sqref="AE19"/>
    </sheetView>
  </sheetViews>
  <sheetFormatPr baseColWidth="10" defaultColWidth="11.140625" defaultRowHeight="12.75" x14ac:dyDescent="0.2"/>
  <cols>
    <col min="1" max="1" width="12.42578125" style="2" customWidth="1"/>
    <col min="2" max="2" width="5.7109375" style="2" customWidth="1"/>
    <col min="3" max="3" width="9.5703125" style="2" customWidth="1"/>
    <col min="4" max="6" width="11.140625" style="2"/>
    <col min="7" max="7" width="8" style="2" customWidth="1"/>
    <col min="8" max="8" width="5.28515625" style="2" customWidth="1"/>
    <col min="9" max="9" width="5.42578125" style="2" customWidth="1"/>
    <col min="10" max="10" width="5.28515625" style="2" customWidth="1"/>
    <col min="11" max="11" width="10.5703125" style="2" customWidth="1"/>
    <col min="12" max="12" width="5.28515625" style="2" customWidth="1"/>
    <col min="13" max="13" width="5.42578125" style="2" customWidth="1"/>
    <col min="14" max="14" width="5.28515625" style="2" customWidth="1"/>
    <col min="15" max="15" width="8.7109375" style="2" customWidth="1"/>
    <col min="16" max="16" width="5.28515625" style="2" customWidth="1"/>
    <col min="17" max="17" width="5.42578125" style="2" customWidth="1"/>
    <col min="18" max="18" width="5.28515625" style="2" customWidth="1"/>
    <col min="19" max="19" width="8.7109375" style="2" customWidth="1"/>
    <col min="20" max="20" width="5.28515625" style="2" customWidth="1"/>
    <col min="21" max="21" width="5.42578125" style="2" customWidth="1"/>
    <col min="22" max="22" width="5.28515625" style="2" customWidth="1"/>
    <col min="23" max="23" width="8.7109375" style="2" customWidth="1"/>
    <col min="24" max="24" width="5.28515625" style="2" customWidth="1"/>
    <col min="25" max="25" width="5.42578125" style="2" customWidth="1"/>
    <col min="26" max="26" width="5.28515625" style="2" customWidth="1"/>
    <col min="27" max="27" width="8.7109375" style="2" customWidth="1"/>
    <col min="28" max="28" width="5.28515625" style="2" customWidth="1"/>
    <col min="29" max="29" width="5.42578125" style="2" customWidth="1"/>
    <col min="30" max="30" width="5.28515625" style="2" customWidth="1"/>
    <col min="31" max="31" width="8.7109375" style="2" customWidth="1"/>
    <col min="32" max="32" width="5.28515625" style="2" customWidth="1"/>
    <col min="33" max="33" width="5.42578125" style="2" customWidth="1"/>
    <col min="34" max="34" width="5.28515625" style="2" customWidth="1"/>
    <col min="35" max="35" width="8.7109375" style="2" customWidth="1"/>
    <col min="36" max="36" width="5.28515625" style="2" customWidth="1"/>
    <col min="37" max="37" width="5.42578125" style="2" customWidth="1"/>
    <col min="38" max="38" width="5.28515625" style="2" customWidth="1"/>
    <col min="39" max="39" width="8.7109375" style="2" customWidth="1"/>
    <col min="40" max="16384" width="11.140625" style="2"/>
  </cols>
  <sheetData>
    <row r="1" spans="1:39" s="22" customFormat="1" ht="34.15" customHeight="1" x14ac:dyDescent="0.2">
      <c r="A1" s="682" t="s">
        <v>32</v>
      </c>
      <c r="B1" s="683"/>
      <c r="C1" s="683"/>
      <c r="D1" s="604" t="s">
        <v>9</v>
      </c>
      <c r="E1" s="604"/>
      <c r="F1" s="604"/>
      <c r="G1" s="313">
        <f>+Infos!E3</f>
        <v>0</v>
      </c>
      <c r="H1" s="658"/>
      <c r="I1" s="658"/>
      <c r="K1" s="604" t="s">
        <v>13</v>
      </c>
      <c r="L1" s="604"/>
      <c r="M1" s="604"/>
      <c r="N1" s="604"/>
      <c r="O1" s="313"/>
      <c r="P1" s="658">
        <f>Infos!E7</f>
        <v>0</v>
      </c>
      <c r="Q1" s="658"/>
      <c r="R1" s="658"/>
      <c r="S1" s="658"/>
      <c r="U1" s="604" t="s">
        <v>12</v>
      </c>
      <c r="V1" s="604"/>
      <c r="W1" s="604"/>
      <c r="X1" s="604"/>
      <c r="Z1" s="691">
        <f>Infos!B7</f>
        <v>44347</v>
      </c>
      <c r="AA1" s="691"/>
      <c r="AB1" s="691"/>
      <c r="AC1" s="691"/>
    </row>
    <row r="2" spans="1:39" s="65" customFormat="1" ht="13.7" customHeight="1" x14ac:dyDescent="0.2">
      <c r="A2" s="117"/>
      <c r="B2" s="117"/>
      <c r="C2" s="117"/>
      <c r="D2" s="66"/>
      <c r="E2" s="66"/>
      <c r="F2" s="66"/>
      <c r="H2" s="591" t="s">
        <v>81</v>
      </c>
      <c r="I2" s="592"/>
      <c r="J2" s="637"/>
      <c r="K2" s="405" t="s">
        <v>164</v>
      </c>
      <c r="L2" s="591" t="s">
        <v>81</v>
      </c>
      <c r="M2" s="592"/>
      <c r="N2" s="637"/>
      <c r="O2" s="405" t="s">
        <v>164</v>
      </c>
      <c r="P2" s="591" t="s">
        <v>81</v>
      </c>
      <c r="Q2" s="592"/>
      <c r="R2" s="637"/>
      <c r="S2" s="405" t="s">
        <v>164</v>
      </c>
      <c r="T2" s="591" t="s">
        <v>81</v>
      </c>
      <c r="U2" s="592"/>
      <c r="V2" s="637"/>
      <c r="W2" s="405" t="s">
        <v>164</v>
      </c>
      <c r="X2" s="591" t="s">
        <v>81</v>
      </c>
      <c r="Y2" s="592"/>
      <c r="Z2" s="637"/>
      <c r="AA2" s="405" t="s">
        <v>164</v>
      </c>
      <c r="AB2" s="591" t="s">
        <v>81</v>
      </c>
      <c r="AC2" s="592"/>
      <c r="AD2" s="637"/>
      <c r="AE2" s="405" t="s">
        <v>164</v>
      </c>
      <c r="AF2" s="591" t="s">
        <v>81</v>
      </c>
      <c r="AG2" s="592"/>
      <c r="AH2" s="637"/>
      <c r="AI2" s="405" t="s">
        <v>164</v>
      </c>
      <c r="AJ2" s="591" t="s">
        <v>81</v>
      </c>
      <c r="AK2" s="592"/>
      <c r="AL2" s="637"/>
      <c r="AM2" s="405" t="s">
        <v>164</v>
      </c>
    </row>
    <row r="3" spans="1:39" s="65" customFormat="1" ht="12.4" customHeight="1" x14ac:dyDescent="0.2">
      <c r="A3" s="117"/>
      <c r="B3" s="117"/>
      <c r="C3" s="117"/>
      <c r="D3" s="66"/>
      <c r="E3" s="66"/>
      <c r="F3" s="66"/>
      <c r="H3" s="591" t="s">
        <v>80</v>
      </c>
      <c r="I3" s="592"/>
      <c r="J3" s="637"/>
      <c r="K3" s="151">
        <f>IF(Infos!C15="abs","abs",Infos!B15)</f>
        <v>0</v>
      </c>
      <c r="L3" s="591" t="s">
        <v>80</v>
      </c>
      <c r="M3" s="592"/>
      <c r="N3" s="637"/>
      <c r="O3" s="151">
        <f>IF(Infos!C16="abs","abs",Infos!B16)</f>
        <v>0</v>
      </c>
      <c r="P3" s="591" t="s">
        <v>80</v>
      </c>
      <c r="Q3" s="592"/>
      <c r="R3" s="637"/>
      <c r="S3" s="151">
        <f>IF(Infos!C17="abs","abs",Infos!B17)</f>
        <v>0</v>
      </c>
      <c r="T3" s="591" t="s">
        <v>80</v>
      </c>
      <c r="U3" s="592"/>
      <c r="V3" s="637"/>
      <c r="W3" s="151">
        <f>IF(Infos!C18="abs","abs",Infos!B18)</f>
        <v>0</v>
      </c>
      <c r="X3" s="591" t="s">
        <v>80</v>
      </c>
      <c r="Y3" s="592"/>
      <c r="Z3" s="637"/>
      <c r="AA3" s="151">
        <f>IF(Infos!C19="abs","abs",Infos!B19)</f>
        <v>0</v>
      </c>
      <c r="AB3" s="591" t="s">
        <v>80</v>
      </c>
      <c r="AC3" s="592"/>
      <c r="AD3" s="637"/>
      <c r="AE3" s="151">
        <f>IF(Infos!C20="abs","abs",Infos!B20)</f>
        <v>0</v>
      </c>
      <c r="AF3" s="591" t="s">
        <v>80</v>
      </c>
      <c r="AG3" s="592"/>
      <c r="AH3" s="637"/>
      <c r="AI3" s="151">
        <f>IF(Infos!C21="abs","abs",Infos!B21)</f>
        <v>0</v>
      </c>
      <c r="AJ3" s="591" t="s">
        <v>80</v>
      </c>
      <c r="AK3" s="592"/>
      <c r="AL3" s="637"/>
      <c r="AM3" s="151">
        <f>IF(Infos!C22="abs","abs",Infos!B22)</f>
        <v>0</v>
      </c>
    </row>
    <row r="4" spans="1:39" s="153" customFormat="1" ht="12" customHeight="1" x14ac:dyDescent="0.2">
      <c r="A4" s="309"/>
      <c r="B4" s="310" t="s">
        <v>55</v>
      </c>
      <c r="C4" s="311"/>
      <c r="D4" s="678" t="s">
        <v>56</v>
      </c>
      <c r="E4" s="678"/>
      <c r="F4" s="678"/>
      <c r="G4" s="678"/>
      <c r="H4" s="310">
        <v>1</v>
      </c>
      <c r="I4" s="310">
        <v>2</v>
      </c>
      <c r="J4" s="310">
        <v>3</v>
      </c>
      <c r="K4" s="312" t="s">
        <v>57</v>
      </c>
      <c r="L4" s="310">
        <v>1</v>
      </c>
      <c r="M4" s="310">
        <v>2</v>
      </c>
      <c r="N4" s="310">
        <v>3</v>
      </c>
      <c r="O4" s="312" t="s">
        <v>57</v>
      </c>
      <c r="P4" s="310">
        <v>1</v>
      </c>
      <c r="Q4" s="310">
        <v>2</v>
      </c>
      <c r="R4" s="310">
        <v>3</v>
      </c>
      <c r="S4" s="312" t="s">
        <v>57</v>
      </c>
      <c r="T4" s="310">
        <v>1</v>
      </c>
      <c r="U4" s="310">
        <v>2</v>
      </c>
      <c r="V4" s="310">
        <v>3</v>
      </c>
      <c r="W4" s="312" t="s">
        <v>57</v>
      </c>
      <c r="X4" s="310">
        <v>1</v>
      </c>
      <c r="Y4" s="310">
        <v>2</v>
      </c>
      <c r="Z4" s="310">
        <v>3</v>
      </c>
      <c r="AA4" s="312" t="s">
        <v>57</v>
      </c>
      <c r="AB4" s="310">
        <v>1</v>
      </c>
      <c r="AC4" s="310">
        <v>2</v>
      </c>
      <c r="AD4" s="310">
        <v>3</v>
      </c>
      <c r="AE4" s="312" t="s">
        <v>57</v>
      </c>
      <c r="AF4" s="310">
        <v>1</v>
      </c>
      <c r="AG4" s="310">
        <v>2</v>
      </c>
      <c r="AH4" s="310">
        <v>3</v>
      </c>
      <c r="AI4" s="312" t="s">
        <v>57</v>
      </c>
      <c r="AJ4" s="346">
        <v>1</v>
      </c>
      <c r="AK4" s="346">
        <v>2</v>
      </c>
      <c r="AL4" s="346">
        <v>3</v>
      </c>
      <c r="AM4" s="312" t="s">
        <v>57</v>
      </c>
    </row>
    <row r="5" spans="1:39" ht="13.15" customHeight="1" x14ac:dyDescent="0.2">
      <c r="A5" s="675" t="s">
        <v>121</v>
      </c>
      <c r="B5" s="676"/>
      <c r="C5" s="676"/>
      <c r="D5" s="676"/>
      <c r="E5" s="676"/>
      <c r="F5" s="676"/>
      <c r="G5" s="676"/>
    </row>
    <row r="6" spans="1:39" ht="23.45" customHeight="1" x14ac:dyDescent="0.2">
      <c r="A6" s="684" t="s">
        <v>114</v>
      </c>
      <c r="B6" s="679">
        <v>0.75</v>
      </c>
      <c r="C6" s="687" t="s">
        <v>84</v>
      </c>
      <c r="D6" s="580" t="s">
        <v>251</v>
      </c>
      <c r="E6" s="580"/>
      <c r="F6" s="580"/>
      <c r="G6" s="580"/>
      <c r="H6" s="669"/>
      <c r="I6" s="669"/>
      <c r="J6" s="669"/>
      <c r="K6" s="660" t="str">
        <f>IF(H6="","",AVERAGE(H6:J8)*B6)</f>
        <v/>
      </c>
      <c r="L6" s="669"/>
      <c r="M6" s="669"/>
      <c r="N6" s="669"/>
      <c r="O6" s="660" t="str">
        <f>IF(L6="","",AVERAGE(L6:N8)*B6)</f>
        <v/>
      </c>
      <c r="P6" s="669"/>
      <c r="Q6" s="669"/>
      <c r="R6" s="669"/>
      <c r="S6" s="660" t="str">
        <f>IF(P6="","",AVERAGE(P6:R8)*B6)</f>
        <v/>
      </c>
      <c r="T6" s="669"/>
      <c r="U6" s="669"/>
      <c r="V6" s="669"/>
      <c r="W6" s="660" t="str">
        <f>IF(T6="","",AVERAGE(T6:V8)*B6)</f>
        <v/>
      </c>
      <c r="X6" s="669"/>
      <c r="Y6" s="669"/>
      <c r="Z6" s="669"/>
      <c r="AA6" s="660" t="str">
        <f>IF(X6="","",AVERAGE(X6:Z8)*B6)</f>
        <v/>
      </c>
      <c r="AB6" s="669"/>
      <c r="AC6" s="669"/>
      <c r="AD6" s="669"/>
      <c r="AE6" s="660" t="str">
        <f>IF(AB6="","",AVERAGE(AB6:AD8)*B6)</f>
        <v/>
      </c>
      <c r="AF6" s="669"/>
      <c r="AG6" s="669"/>
      <c r="AH6" s="669"/>
      <c r="AI6" s="660" t="str">
        <f>IF(AF6="","",AVERAGE(AF6:AH8)*B6)</f>
        <v/>
      </c>
      <c r="AJ6" s="669"/>
      <c r="AK6" s="669"/>
      <c r="AL6" s="669"/>
      <c r="AM6" s="660" t="str">
        <f>IF(AJ6="","",AVERAGE(AJ6:AL8)*B6)</f>
        <v/>
      </c>
    </row>
    <row r="7" spans="1:39" ht="19.899999999999999" customHeight="1" x14ac:dyDescent="0.2">
      <c r="A7" s="685"/>
      <c r="B7" s="680"/>
      <c r="C7" s="688"/>
      <c r="D7" s="581"/>
      <c r="E7" s="581"/>
      <c r="F7" s="581"/>
      <c r="G7" s="581"/>
      <c r="H7" s="670"/>
      <c r="I7" s="670"/>
      <c r="J7" s="670"/>
      <c r="K7" s="661"/>
      <c r="L7" s="670"/>
      <c r="M7" s="670"/>
      <c r="N7" s="670"/>
      <c r="O7" s="661"/>
      <c r="P7" s="670"/>
      <c r="Q7" s="670"/>
      <c r="R7" s="670"/>
      <c r="S7" s="661"/>
      <c r="T7" s="670"/>
      <c r="U7" s="670"/>
      <c r="V7" s="670"/>
      <c r="W7" s="661"/>
      <c r="X7" s="670"/>
      <c r="Y7" s="670"/>
      <c r="Z7" s="670"/>
      <c r="AA7" s="661"/>
      <c r="AB7" s="670"/>
      <c r="AC7" s="670"/>
      <c r="AD7" s="670"/>
      <c r="AE7" s="661"/>
      <c r="AF7" s="670"/>
      <c r="AG7" s="670"/>
      <c r="AH7" s="670"/>
      <c r="AI7" s="661"/>
      <c r="AJ7" s="670"/>
      <c r="AK7" s="670"/>
      <c r="AL7" s="670"/>
      <c r="AM7" s="661"/>
    </row>
    <row r="8" spans="1:39" ht="26.65" customHeight="1" x14ac:dyDescent="0.2">
      <c r="A8" s="686"/>
      <c r="B8" s="681"/>
      <c r="C8" s="689"/>
      <c r="D8" s="582"/>
      <c r="E8" s="582"/>
      <c r="F8" s="582"/>
      <c r="G8" s="582"/>
      <c r="H8" s="671"/>
      <c r="I8" s="671"/>
      <c r="J8" s="671"/>
      <c r="K8" s="662"/>
      <c r="L8" s="671"/>
      <c r="M8" s="671"/>
      <c r="N8" s="671"/>
      <c r="O8" s="662"/>
      <c r="P8" s="671"/>
      <c r="Q8" s="671"/>
      <c r="R8" s="671"/>
      <c r="S8" s="662"/>
      <c r="T8" s="671"/>
      <c r="U8" s="671"/>
      <c r="V8" s="671"/>
      <c r="W8" s="662"/>
      <c r="X8" s="671"/>
      <c r="Y8" s="671"/>
      <c r="Z8" s="671"/>
      <c r="AA8" s="662"/>
      <c r="AB8" s="671"/>
      <c r="AC8" s="671"/>
      <c r="AD8" s="671"/>
      <c r="AE8" s="662"/>
      <c r="AF8" s="671"/>
      <c r="AG8" s="671"/>
      <c r="AH8" s="671"/>
      <c r="AI8" s="662"/>
      <c r="AJ8" s="671"/>
      <c r="AK8" s="671"/>
      <c r="AL8" s="671"/>
      <c r="AM8" s="662"/>
    </row>
    <row r="9" spans="1:39" ht="18" x14ac:dyDescent="0.2">
      <c r="A9" s="672" t="s">
        <v>123</v>
      </c>
      <c r="B9" s="673"/>
      <c r="C9" s="673"/>
      <c r="D9" s="673"/>
      <c r="E9" s="673"/>
      <c r="F9" s="673"/>
      <c r="G9" s="673"/>
      <c r="H9" s="663"/>
      <c r="I9" s="664"/>
      <c r="J9" s="665"/>
      <c r="K9" s="85" t="str">
        <f>IF(K6="","",K6)</f>
        <v/>
      </c>
      <c r="L9" s="663"/>
      <c r="M9" s="664"/>
      <c r="N9" s="665"/>
      <c r="O9" s="85" t="str">
        <f>IF(O6="","",O6)</f>
        <v/>
      </c>
      <c r="P9" s="663"/>
      <c r="Q9" s="664"/>
      <c r="R9" s="665"/>
      <c r="S9" s="85" t="str">
        <f>IF(S6="","",S6)</f>
        <v/>
      </c>
      <c r="T9" s="663"/>
      <c r="U9" s="664"/>
      <c r="V9" s="665"/>
      <c r="W9" s="85" t="str">
        <f>IF(W6="","",W6)</f>
        <v/>
      </c>
      <c r="X9" s="663"/>
      <c r="Y9" s="664"/>
      <c r="Z9" s="665"/>
      <c r="AA9" s="85" t="str">
        <f>IF(AA6="","",AA6)</f>
        <v/>
      </c>
      <c r="AB9" s="663"/>
      <c r="AC9" s="664"/>
      <c r="AD9" s="665"/>
      <c r="AE9" s="85" t="str">
        <f>IF(AE6="","",AE6)</f>
        <v/>
      </c>
      <c r="AF9" s="663"/>
      <c r="AG9" s="664"/>
      <c r="AH9" s="665"/>
      <c r="AI9" s="85" t="str">
        <f>IF(AI6="","",AI6)</f>
        <v/>
      </c>
      <c r="AJ9" s="663"/>
      <c r="AK9" s="664"/>
      <c r="AL9" s="665"/>
      <c r="AM9" s="85" t="str">
        <f>IF(AM6="","",AM6)</f>
        <v/>
      </c>
    </row>
    <row r="10" spans="1:39" ht="5.25" customHeight="1"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row>
    <row r="11" spans="1:39" ht="13.9" customHeight="1" x14ac:dyDescent="0.2">
      <c r="A11" s="675" t="s">
        <v>122</v>
      </c>
      <c r="B11" s="676"/>
      <c r="C11" s="676"/>
      <c r="D11" s="676"/>
      <c r="E11" s="676"/>
      <c r="F11" s="676"/>
      <c r="G11" s="677"/>
    </row>
    <row r="12" spans="1:39" s="92" customFormat="1" ht="49.9" customHeight="1" x14ac:dyDescent="0.2">
      <c r="A12" s="150" t="s">
        <v>116</v>
      </c>
      <c r="B12" s="406">
        <v>0.75</v>
      </c>
      <c r="C12" s="407" t="s">
        <v>84</v>
      </c>
      <c r="D12" s="565" t="s">
        <v>252</v>
      </c>
      <c r="E12" s="565"/>
      <c r="F12" s="565"/>
      <c r="G12" s="565"/>
      <c r="H12" s="86"/>
      <c r="I12" s="86"/>
      <c r="J12" s="86"/>
      <c r="K12" s="84" t="str">
        <f>IF(H12="","",AVERAGE(H12:J12)*B12)</f>
        <v/>
      </c>
      <c r="L12" s="86"/>
      <c r="M12" s="86"/>
      <c r="N12" s="86"/>
      <c r="O12" s="84" t="str">
        <f>IF(L12="","",AVERAGE(L12:N12)*B12)</f>
        <v/>
      </c>
      <c r="P12" s="86"/>
      <c r="Q12" s="86"/>
      <c r="R12" s="86"/>
      <c r="S12" s="84" t="str">
        <f>IF(P12="","",AVERAGE(P12:R12)*B12)</f>
        <v/>
      </c>
      <c r="T12" s="86"/>
      <c r="U12" s="86"/>
      <c r="V12" s="86"/>
      <c r="W12" s="84" t="str">
        <f>IF(T12="","",AVERAGE(T12:V12)*B12)</f>
        <v/>
      </c>
      <c r="X12" s="86"/>
      <c r="Y12" s="86"/>
      <c r="Z12" s="86"/>
      <c r="AA12" s="84" t="str">
        <f>IF(X12="","",AVERAGE(X12:Z12)*B12)</f>
        <v/>
      </c>
      <c r="AB12" s="86"/>
      <c r="AC12" s="86"/>
      <c r="AD12" s="86"/>
      <c r="AE12" s="84" t="str">
        <f>IF(AB12="","",AVERAGE(AB12:AD12)*B12)</f>
        <v/>
      </c>
      <c r="AF12" s="86"/>
      <c r="AG12" s="86"/>
      <c r="AH12" s="86"/>
      <c r="AI12" s="84" t="str">
        <f>IF(AF12="","",AVERAGE(AF12:AH12)*B12)</f>
        <v/>
      </c>
      <c r="AJ12" s="86"/>
      <c r="AK12" s="86"/>
      <c r="AL12" s="86"/>
      <c r="AM12" s="84" t="str">
        <f>IF(AJ12="","",AVERAGE(AJ12:AL12)*B12)</f>
        <v/>
      </c>
    </row>
    <row r="13" spans="1:39" ht="18" x14ac:dyDescent="0.2">
      <c r="A13" s="672" t="s">
        <v>123</v>
      </c>
      <c r="B13" s="673"/>
      <c r="C13" s="673"/>
      <c r="D13" s="673"/>
      <c r="E13" s="673"/>
      <c r="F13" s="673"/>
      <c r="G13" s="674"/>
      <c r="H13" s="89"/>
      <c r="I13" s="90"/>
      <c r="J13" s="91"/>
      <c r="K13" s="85" t="str">
        <f>IF(K12="","",K12)</f>
        <v/>
      </c>
      <c r="L13" s="89"/>
      <c r="M13" s="90"/>
      <c r="N13" s="91"/>
      <c r="O13" s="85" t="str">
        <f>IF(O12="","",O12)</f>
        <v/>
      </c>
      <c r="P13" s="89"/>
      <c r="Q13" s="90"/>
      <c r="R13" s="91"/>
      <c r="S13" s="85" t="str">
        <f>IF(S12="","",S12)</f>
        <v/>
      </c>
      <c r="T13" s="89"/>
      <c r="U13" s="90"/>
      <c r="V13" s="91"/>
      <c r="W13" s="85" t="str">
        <f>IF(W12="","",W12)</f>
        <v/>
      </c>
      <c r="X13" s="89"/>
      <c r="Y13" s="90"/>
      <c r="Z13" s="91"/>
      <c r="AA13" s="85" t="str">
        <f>IF(AA12="","",AA12)</f>
        <v/>
      </c>
      <c r="AB13" s="89"/>
      <c r="AC13" s="90"/>
      <c r="AD13" s="91"/>
      <c r="AE13" s="85" t="str">
        <f>IF(AE12="","",AE12)</f>
        <v/>
      </c>
      <c r="AF13" s="89"/>
      <c r="AG13" s="90"/>
      <c r="AH13" s="91"/>
      <c r="AI13" s="85" t="str">
        <f>IF(AI12="","",AI12)</f>
        <v/>
      </c>
      <c r="AJ13" s="89"/>
      <c r="AK13" s="90"/>
      <c r="AL13" s="91"/>
      <c r="AM13" s="85" t="str">
        <f>IF(AM12="","",AM12)</f>
        <v/>
      </c>
    </row>
    <row r="14" spans="1:39" ht="4.9000000000000004" customHeight="1" x14ac:dyDescent="0.2"/>
    <row r="15" spans="1:39" ht="13.15" customHeight="1" x14ac:dyDescent="0.2">
      <c r="A15" s="675" t="s">
        <v>118</v>
      </c>
      <c r="B15" s="676"/>
      <c r="C15" s="676"/>
      <c r="D15" s="676"/>
      <c r="E15" s="676"/>
      <c r="F15" s="676"/>
      <c r="G15" s="677"/>
    </row>
    <row r="16" spans="1:39" s="92" customFormat="1" ht="50.85" customHeight="1" x14ac:dyDescent="0.2">
      <c r="A16" s="152" t="s">
        <v>119</v>
      </c>
      <c r="B16" s="406">
        <v>1</v>
      </c>
      <c r="C16" s="407" t="s">
        <v>84</v>
      </c>
      <c r="D16" s="565" t="s">
        <v>253</v>
      </c>
      <c r="E16" s="565"/>
      <c r="F16" s="565"/>
      <c r="G16" s="565"/>
      <c r="H16" s="86"/>
      <c r="I16" s="86"/>
      <c r="J16" s="86"/>
      <c r="K16" s="84" t="str">
        <f>IF(H16="","",AVERAGE(H16:J16))</f>
        <v/>
      </c>
      <c r="L16" s="86"/>
      <c r="M16" s="86"/>
      <c r="N16" s="86"/>
      <c r="O16" s="84" t="str">
        <f>IF(L16="","",AVERAGE(L16:N16))</f>
        <v/>
      </c>
      <c r="P16" s="86"/>
      <c r="Q16" s="86"/>
      <c r="R16" s="86"/>
      <c r="S16" s="84" t="str">
        <f>IF(P16="","",AVERAGE(P16:R16))</f>
        <v/>
      </c>
      <c r="T16" s="86"/>
      <c r="U16" s="86"/>
      <c r="V16" s="86"/>
      <c r="W16" s="84" t="str">
        <f>IF(T16="","",AVERAGE(T16:V16))</f>
        <v/>
      </c>
      <c r="X16" s="86"/>
      <c r="Y16" s="86"/>
      <c r="Z16" s="86"/>
      <c r="AA16" s="84" t="str">
        <f>IF(X16="","",AVERAGE(X16:Z16))</f>
        <v/>
      </c>
      <c r="AB16" s="86"/>
      <c r="AC16" s="86"/>
      <c r="AD16" s="86"/>
      <c r="AE16" s="84" t="str">
        <f>IF(AB16="","",AVERAGE(AB16:AD16))</f>
        <v/>
      </c>
      <c r="AF16" s="86"/>
      <c r="AG16" s="86"/>
      <c r="AH16" s="86"/>
      <c r="AI16" s="84" t="str">
        <f>IF(AF16="","",AVERAGE(AF16:AH16))</f>
        <v/>
      </c>
      <c r="AJ16" s="86"/>
      <c r="AK16" s="86"/>
      <c r="AL16" s="86"/>
      <c r="AM16" s="84" t="str">
        <f>IF(AJ16="","",AVERAGE(AJ16:AL16))</f>
        <v/>
      </c>
    </row>
    <row r="17" spans="1:39" ht="18" x14ac:dyDescent="0.2">
      <c r="A17" s="672" t="s">
        <v>124</v>
      </c>
      <c r="B17" s="673"/>
      <c r="C17" s="673"/>
      <c r="D17" s="673"/>
      <c r="E17" s="673"/>
      <c r="F17" s="673"/>
      <c r="G17" s="674"/>
      <c r="H17" s="663"/>
      <c r="I17" s="664"/>
      <c r="J17" s="665"/>
      <c r="K17" s="85" t="str">
        <f>IF(K16="","",K16)</f>
        <v/>
      </c>
      <c r="L17" s="663"/>
      <c r="M17" s="664"/>
      <c r="N17" s="665"/>
      <c r="O17" s="85" t="str">
        <f>IF(O16="","",O16)</f>
        <v/>
      </c>
      <c r="P17" s="663"/>
      <c r="Q17" s="664"/>
      <c r="R17" s="665"/>
      <c r="S17" s="85" t="str">
        <f>IF(S16="","",S16)</f>
        <v/>
      </c>
      <c r="T17" s="663"/>
      <c r="U17" s="664"/>
      <c r="V17" s="665"/>
      <c r="W17" s="85" t="str">
        <f>IF(W16="","",W16)</f>
        <v/>
      </c>
      <c r="X17" s="663"/>
      <c r="Y17" s="664"/>
      <c r="Z17" s="665"/>
      <c r="AA17" s="85" t="str">
        <f>IF(AA16="","",AA16)</f>
        <v/>
      </c>
      <c r="AB17" s="663"/>
      <c r="AC17" s="664"/>
      <c r="AD17" s="665"/>
      <c r="AE17" s="85" t="str">
        <f>IF(AE16="","",AE16)</f>
        <v/>
      </c>
      <c r="AF17" s="663"/>
      <c r="AG17" s="664"/>
      <c r="AH17" s="665"/>
      <c r="AI17" s="85" t="str">
        <f>IF(AI16="","",AI16)</f>
        <v/>
      </c>
      <c r="AJ17" s="663"/>
      <c r="AK17" s="664"/>
      <c r="AL17" s="665"/>
      <c r="AM17" s="85" t="str">
        <f>IF(AM16="","",AM16)</f>
        <v/>
      </c>
    </row>
    <row r="19" spans="1:39" ht="18" x14ac:dyDescent="0.25">
      <c r="A19" s="692" t="s">
        <v>360</v>
      </c>
      <c r="B19" s="693"/>
      <c r="C19" s="693"/>
      <c r="D19" s="693"/>
      <c r="E19" s="693"/>
      <c r="F19" s="693"/>
      <c r="G19" s="694"/>
      <c r="H19" s="690"/>
      <c r="I19" s="690"/>
      <c r="J19" s="690"/>
      <c r="K19" s="350" t="e">
        <f>SUM(K9+K13+K17)</f>
        <v>#VALUE!</v>
      </c>
      <c r="L19" s="690"/>
      <c r="M19" s="690"/>
      <c r="N19" s="690"/>
      <c r="O19" s="350" t="e">
        <f>SUM(O9+O13+O17)</f>
        <v>#VALUE!</v>
      </c>
      <c r="P19" s="690"/>
      <c r="Q19" s="690"/>
      <c r="R19" s="690"/>
      <c r="S19" s="350" t="e">
        <f>SUM(S9+S13+S17)</f>
        <v>#VALUE!</v>
      </c>
      <c r="T19" s="690"/>
      <c r="U19" s="690"/>
      <c r="V19" s="690"/>
      <c r="W19" s="350" t="e">
        <f>SUM(W9+W13+W17)</f>
        <v>#VALUE!</v>
      </c>
      <c r="X19" s="690"/>
      <c r="Y19" s="690"/>
      <c r="Z19" s="690"/>
      <c r="AA19" s="350" t="e">
        <f>SUM(AA9+AA13+AA17)</f>
        <v>#VALUE!</v>
      </c>
      <c r="AB19" s="690"/>
      <c r="AC19" s="690"/>
      <c r="AD19" s="690"/>
      <c r="AE19" s="350" t="e">
        <f>SUM(AE9+AE13+AE17)</f>
        <v>#VALUE!</v>
      </c>
      <c r="AF19" s="690"/>
      <c r="AG19" s="690"/>
      <c r="AH19" s="690"/>
      <c r="AI19" s="350" t="e">
        <f>SUM(AI9+AI13+AI17)</f>
        <v>#VALUE!</v>
      </c>
      <c r="AJ19" s="666"/>
      <c r="AK19" s="667"/>
      <c r="AL19" s="668"/>
      <c r="AM19" s="350" t="e">
        <f>SUM(AM9+AM13+AM17)</f>
        <v>#VALUE!</v>
      </c>
    </row>
  </sheetData>
  <sheetProtection algorithmName="SHA-512" hashValue="M+QN14qwmIWMYwQbn1bTqrzt5Zw6Ay/vJgRQFOOJciRfDYhjuAx0Ot1bBbv/j5TYWgQsqUfZBRbEv4FET1HAbA==" saltValue="m65q8JAfJf7JHa1UzTT9TA==" spinCount="100000" sheet="1" formatColumns="0" formatRows="0" selectLockedCells="1"/>
  <mergeCells count="93">
    <mergeCell ref="A19:G19"/>
    <mergeCell ref="H19:J19"/>
    <mergeCell ref="L19:N19"/>
    <mergeCell ref="P19:R19"/>
    <mergeCell ref="X19:Z19"/>
    <mergeCell ref="AB19:AD19"/>
    <mergeCell ref="AF19:AH19"/>
    <mergeCell ref="T19:V19"/>
    <mergeCell ref="U1:X1"/>
    <mergeCell ref="Z1:AC1"/>
    <mergeCell ref="T2:V2"/>
    <mergeCell ref="AB2:AD2"/>
    <mergeCell ref="AF2:AH2"/>
    <mergeCell ref="T3:V3"/>
    <mergeCell ref="X3:Z3"/>
    <mergeCell ref="AB3:AD3"/>
    <mergeCell ref="AF3:AH3"/>
    <mergeCell ref="X2:Z2"/>
    <mergeCell ref="Z6:Z8"/>
    <mergeCell ref="T6:T8"/>
    <mergeCell ref="U6:U8"/>
    <mergeCell ref="B6:B8"/>
    <mergeCell ref="A1:C1"/>
    <mergeCell ref="D1:F1"/>
    <mergeCell ref="H1:I1"/>
    <mergeCell ref="K1:N1"/>
    <mergeCell ref="H6:H8"/>
    <mergeCell ref="A6:A8"/>
    <mergeCell ref="C6:C8"/>
    <mergeCell ref="D6:G8"/>
    <mergeCell ref="I6:I8"/>
    <mergeCell ref="J6:J8"/>
    <mergeCell ref="K6:K8"/>
    <mergeCell ref="L6:L8"/>
    <mergeCell ref="M6:M8"/>
    <mergeCell ref="N6:N8"/>
    <mergeCell ref="P1:S1"/>
    <mergeCell ref="A5:G5"/>
    <mergeCell ref="H2:J2"/>
    <mergeCell ref="L2:N2"/>
    <mergeCell ref="P2:R2"/>
    <mergeCell ref="D4:G4"/>
    <mergeCell ref="H3:J3"/>
    <mergeCell ref="L3:N3"/>
    <mergeCell ref="P3:R3"/>
    <mergeCell ref="W6:W8"/>
    <mergeCell ref="X6:X8"/>
    <mergeCell ref="Y6:Y8"/>
    <mergeCell ref="AG6:AG8"/>
    <mergeCell ref="O6:O8"/>
    <mergeCell ref="P6:P8"/>
    <mergeCell ref="Q6:Q8"/>
    <mergeCell ref="R6:R8"/>
    <mergeCell ref="S6:S8"/>
    <mergeCell ref="AH6:AH8"/>
    <mergeCell ref="AI6:AI8"/>
    <mergeCell ref="A9:G9"/>
    <mergeCell ref="H9:J9"/>
    <mergeCell ref="L9:N9"/>
    <mergeCell ref="P9:R9"/>
    <mergeCell ref="T9:V9"/>
    <mergeCell ref="X9:Z9"/>
    <mergeCell ref="AB9:AD9"/>
    <mergeCell ref="AA6:AA8"/>
    <mergeCell ref="AB6:AB8"/>
    <mergeCell ref="AC6:AC8"/>
    <mergeCell ref="AD6:AD8"/>
    <mergeCell ref="AE6:AE8"/>
    <mergeCell ref="AF6:AF8"/>
    <mergeCell ref="V6:V8"/>
    <mergeCell ref="A15:G15"/>
    <mergeCell ref="D12:G12"/>
    <mergeCell ref="A13:G13"/>
    <mergeCell ref="A11:G11"/>
    <mergeCell ref="AF9:AH9"/>
    <mergeCell ref="T17:V17"/>
    <mergeCell ref="X17:Z17"/>
    <mergeCell ref="AB17:AD17"/>
    <mergeCell ref="AF17:AH17"/>
    <mergeCell ref="D16:G16"/>
    <mergeCell ref="A17:G17"/>
    <mergeCell ref="H17:J17"/>
    <mergeCell ref="L17:N17"/>
    <mergeCell ref="P17:R17"/>
    <mergeCell ref="AM6:AM8"/>
    <mergeCell ref="AJ9:AL9"/>
    <mergeCell ref="AJ17:AL17"/>
    <mergeCell ref="AJ19:AL19"/>
    <mergeCell ref="AJ2:AL2"/>
    <mergeCell ref="AJ3:AL3"/>
    <mergeCell ref="AJ6:AJ8"/>
    <mergeCell ref="AK6:AK8"/>
    <mergeCell ref="AL6:AL8"/>
  </mergeCells>
  <conditionalFormatting sqref="D1:AI1">
    <cfRule type="cellIs" dxfId="63" priority="2" operator="equal">
      <formula>0</formula>
    </cfRule>
  </conditionalFormatting>
  <conditionalFormatting sqref="AJ1:AM1">
    <cfRule type="cellIs" dxfId="62" priority="1" operator="equal">
      <formula>0</formula>
    </cfRule>
  </conditionalFormatting>
  <dataValidations count="8">
    <dataValidation type="decimal" allowBlank="1" showInputMessage="1" showErrorMessage="1" error="Valeur comprise entre 0 &amp; 15 !" sqref="K9 O9 S9 W9 AA9 AE9 AI9 K13 O13 S13 W13 AA13 AE13 AI13 AM9 AM13">
      <formula1>0</formula1>
      <formula2>15</formula2>
    </dataValidation>
    <dataValidation type="decimal" allowBlank="1" showInputMessage="1" showErrorMessage="1" error="Valeur comprise entre 0 et 20 !" sqref="K6:K8 O6:O8 AE6:AE8 W6:W8 AA6:AA8">
      <formula1>0</formula1>
      <formula2>20</formula2>
    </dataValidation>
    <dataValidation type="decimal" allowBlank="1" showInputMessage="1" showErrorMessage="1" error="Valeur comprise entre 0 et 20." sqref="AF16:AH16 L6:N8 P6:R8 T6:V8 X6:Z8 AB6:AD8 AF6:AH8 H12:J12 L12:N12 P12:R12 T12:V12 X12:Z12 AB12:AD12 AF12:AH12 H16:J16 L16:N16 P16:R16 T16:V16 X16:Z16 AB16:AD16 AJ16:AL16 AJ6:AL8 AJ12:AL12">
      <formula1>0</formula1>
      <formula2>20</formula2>
    </dataValidation>
    <dataValidation allowBlank="1" showInputMessage="1" showErrorMessage="1" error="Valeur comprise entre 0 et 20 !" sqref="AI6:AI8 S6:S8 AM6:AM8"/>
    <dataValidation type="decimal" allowBlank="1" showInputMessage="1" showErrorMessage="1" error="Valeur comprise entre 0 &amp; 20 !" sqref="K17 O17 S17 W17 AA17 AE17 AI17 AM17">
      <formula1>0</formula1>
      <formula2>20</formula2>
    </dataValidation>
    <dataValidation type="decimal" allowBlank="1" showInputMessage="1" showErrorMessage="1" error="Valeur comprise entre 0 et 20." prompt="Pour la feuille, saisir des notes sur 20_x000a_" sqref="H6:J8">
      <formula1>0</formula1>
      <formula2>20</formula2>
    </dataValidation>
    <dataValidation allowBlank="1" showInputMessage="1" showErrorMessage="1" prompt="Note sur 30_x000a_" sqref="K19 O19 S19 W19 AA19 AE19 AI19 AM19"/>
    <dataValidation type="decimal" allowBlank="1" showInputMessage="1" showErrorMessage="1" sqref="H19 L19 P19 T19 X19 AB19 AF19 AJ19">
      <formula1>0</formula1>
      <formula2>10</formula2>
    </dataValidation>
  </dataValidations>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5" tint="-0.249977111117893"/>
  </sheetPr>
  <dimension ref="A1:AR59"/>
  <sheetViews>
    <sheetView showGridLines="0" view="pageBreakPreview" zoomScale="98" zoomScaleNormal="85" zoomScaleSheetLayoutView="98" workbookViewId="0">
      <pane xSplit="4" ySplit="5" topLeftCell="E15" activePane="bottomRight" state="frozen"/>
      <selection pane="topRight" activeCell="E1" sqref="E1"/>
      <selection pane="bottomLeft" activeCell="A6" sqref="A6"/>
      <selection pane="bottomRight" activeCell="AE7" sqref="AE7"/>
    </sheetView>
  </sheetViews>
  <sheetFormatPr baseColWidth="10" defaultColWidth="11.140625" defaultRowHeight="12.75" x14ac:dyDescent="0.2"/>
  <cols>
    <col min="1" max="1" width="13.7109375" style="2" customWidth="1"/>
    <col min="2" max="2" width="1.85546875" style="2" customWidth="1"/>
    <col min="3" max="3" width="7.7109375" style="2" customWidth="1"/>
    <col min="4" max="4" width="21.5703125" style="2" customWidth="1"/>
    <col min="5" max="8" width="3.140625" style="2" customWidth="1"/>
    <col min="9" max="9" width="0.85546875" style="70" customWidth="1"/>
    <col min="10" max="13" width="3.140625" style="2" customWidth="1"/>
    <col min="14" max="14" width="0.85546875" style="70" customWidth="1"/>
    <col min="15" max="18" width="3.140625" style="2" customWidth="1"/>
    <col min="19" max="19" width="0.85546875" style="70" customWidth="1"/>
    <col min="20" max="23" width="3.140625" style="2" customWidth="1"/>
    <col min="24" max="24" width="0.7109375" style="70" customWidth="1"/>
    <col min="25" max="28" width="3.42578125" style="2" customWidth="1"/>
    <col min="29" max="29" width="0.7109375" style="70" customWidth="1"/>
    <col min="30" max="33" width="3.42578125" style="2" customWidth="1"/>
    <col min="34" max="34" width="0.7109375" style="70" customWidth="1"/>
    <col min="35" max="38" width="3.42578125" style="2" customWidth="1"/>
    <col min="39" max="39" width="0.7109375" style="2" customWidth="1"/>
    <col min="40" max="43" width="3.42578125" style="2" customWidth="1"/>
    <col min="44" max="16384" width="11.140625" style="2"/>
  </cols>
  <sheetData>
    <row r="1" spans="1:43" s="22" customFormat="1" ht="19.149999999999999" customHeight="1" x14ac:dyDescent="0.2">
      <c r="A1" s="459" t="s">
        <v>32</v>
      </c>
      <c r="C1" s="123" t="s">
        <v>9</v>
      </c>
      <c r="D1" s="457">
        <f>Infos!E3</f>
        <v>0</v>
      </c>
      <c r="E1" s="695" t="s">
        <v>13</v>
      </c>
      <c r="F1" s="695"/>
      <c r="G1" s="695"/>
      <c r="H1" s="695"/>
      <c r="I1" s="696">
        <f>Infos!E7</f>
        <v>0</v>
      </c>
      <c r="J1" s="696"/>
      <c r="K1" s="696"/>
      <c r="L1" s="696"/>
      <c r="M1" s="696"/>
      <c r="N1" s="696"/>
      <c r="O1" s="696"/>
      <c r="P1" s="696"/>
      <c r="Q1" s="696"/>
      <c r="R1" s="460" t="s">
        <v>12</v>
      </c>
      <c r="S1" s="404"/>
      <c r="T1" s="708">
        <f>Infos!B7</f>
        <v>44347</v>
      </c>
      <c r="U1" s="708"/>
      <c r="V1" s="708"/>
      <c r="W1" s="697"/>
      <c r="X1" s="697"/>
      <c r="Y1" s="697"/>
      <c r="Z1" s="697"/>
      <c r="AA1" s="697"/>
      <c r="AB1" s="24"/>
      <c r="AC1" s="69"/>
      <c r="AD1" s="698"/>
      <c r="AE1" s="698"/>
      <c r="AF1" s="698"/>
      <c r="AG1" s="698"/>
      <c r="AH1" s="458"/>
      <c r="AI1" s="24"/>
      <c r="AJ1" s="24"/>
      <c r="AK1" s="24"/>
      <c r="AL1" s="24"/>
    </row>
    <row r="2" spans="1:43" ht="4.5" customHeight="1" x14ac:dyDescent="0.2">
      <c r="E2" s="12"/>
      <c r="F2" s="12"/>
      <c r="G2" s="12"/>
      <c r="H2" s="12"/>
      <c r="J2" s="12"/>
      <c r="K2" s="12"/>
      <c r="L2" s="12"/>
      <c r="M2" s="12"/>
      <c r="O2" s="12"/>
      <c r="P2" s="12"/>
      <c r="Q2" s="12"/>
      <c r="R2" s="12"/>
      <c r="T2" s="12"/>
      <c r="U2" s="12"/>
      <c r="V2" s="12"/>
      <c r="W2" s="12"/>
      <c r="Y2" s="12"/>
      <c r="Z2" s="12"/>
      <c r="AA2" s="12"/>
      <c r="AB2" s="12"/>
      <c r="AD2" s="12"/>
      <c r="AE2" s="12"/>
      <c r="AF2" s="12"/>
      <c r="AG2" s="12"/>
      <c r="AI2" s="12"/>
      <c r="AJ2" s="12"/>
      <c r="AK2" s="12"/>
      <c r="AL2" s="12"/>
    </row>
    <row r="3" spans="1:43" ht="13.7" customHeight="1" x14ac:dyDescent="0.25">
      <c r="E3" s="699" t="s">
        <v>164</v>
      </c>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1"/>
    </row>
    <row r="4" spans="1:43" ht="15.75" x14ac:dyDescent="0.25">
      <c r="E4" s="710">
        <f>IF(Infos!$C15="abs","abs",Infos!$B15)</f>
        <v>0</v>
      </c>
      <c r="F4" s="702"/>
      <c r="G4" s="702"/>
      <c r="H4" s="702"/>
      <c r="I4" s="71"/>
      <c r="J4" s="702">
        <f>IF(Infos!$C16="abs","abs",Infos!$B16)</f>
        <v>0</v>
      </c>
      <c r="K4" s="702"/>
      <c r="L4" s="702"/>
      <c r="M4" s="702"/>
      <c r="N4" s="71"/>
      <c r="O4" s="702">
        <f>IF(Infos!$C17="abs","abs",Infos!$B17)</f>
        <v>0</v>
      </c>
      <c r="P4" s="702"/>
      <c r="Q4" s="702"/>
      <c r="R4" s="702"/>
      <c r="S4" s="71"/>
      <c r="T4" s="702">
        <f>IF(Infos!$C18="abs","abs",Infos!$B18)</f>
        <v>0</v>
      </c>
      <c r="U4" s="702"/>
      <c r="V4" s="702"/>
      <c r="W4" s="702"/>
      <c r="X4" s="71"/>
      <c r="Y4" s="702">
        <f>IF(Infos!$C19="abs","abs",Infos!$B19)</f>
        <v>0</v>
      </c>
      <c r="Z4" s="702"/>
      <c r="AA4" s="702"/>
      <c r="AB4" s="702"/>
      <c r="AC4" s="71"/>
      <c r="AD4" s="702">
        <f>IF(Infos!$C20="abs","abs",Infos!$B20)</f>
        <v>0</v>
      </c>
      <c r="AE4" s="702"/>
      <c r="AF4" s="702"/>
      <c r="AG4" s="702"/>
      <c r="AH4" s="71"/>
      <c r="AI4" s="702">
        <f>IF(Infos!$C21="abs","abs",Infos!$B21)</f>
        <v>0</v>
      </c>
      <c r="AJ4" s="702"/>
      <c r="AK4" s="702"/>
      <c r="AL4" s="703"/>
      <c r="AM4" s="71"/>
      <c r="AN4" s="702">
        <f>IF(Infos!$C22="abs","abs",Infos!$B22)</f>
        <v>0</v>
      </c>
      <c r="AO4" s="704"/>
      <c r="AP4" s="704"/>
      <c r="AQ4" s="705"/>
    </row>
    <row r="5" spans="1:43" s="153" customFormat="1" ht="13.15" customHeight="1" x14ac:dyDescent="0.2">
      <c r="E5" s="154" t="s">
        <v>1</v>
      </c>
      <c r="F5" s="154" t="s">
        <v>2</v>
      </c>
      <c r="G5" s="154" t="s">
        <v>3</v>
      </c>
      <c r="H5" s="155" t="s">
        <v>4</v>
      </c>
      <c r="I5" s="156"/>
      <c r="J5" s="157" t="s">
        <v>1</v>
      </c>
      <c r="K5" s="154" t="s">
        <v>2</v>
      </c>
      <c r="L5" s="154" t="s">
        <v>3</v>
      </c>
      <c r="M5" s="155" t="s">
        <v>4</v>
      </c>
      <c r="N5" s="156"/>
      <c r="O5" s="157" t="s">
        <v>1</v>
      </c>
      <c r="P5" s="154" t="s">
        <v>2</v>
      </c>
      <c r="Q5" s="154" t="s">
        <v>3</v>
      </c>
      <c r="R5" s="155" t="s">
        <v>4</v>
      </c>
      <c r="S5" s="156"/>
      <c r="T5" s="157" t="s">
        <v>1</v>
      </c>
      <c r="U5" s="154" t="s">
        <v>2</v>
      </c>
      <c r="V5" s="154" t="s">
        <v>3</v>
      </c>
      <c r="W5" s="155" t="s">
        <v>4</v>
      </c>
      <c r="X5" s="156"/>
      <c r="Y5" s="157" t="s">
        <v>1</v>
      </c>
      <c r="Z5" s="154" t="s">
        <v>2</v>
      </c>
      <c r="AA5" s="154" t="s">
        <v>3</v>
      </c>
      <c r="AB5" s="155" t="s">
        <v>4</v>
      </c>
      <c r="AC5" s="156"/>
      <c r="AD5" s="157" t="s">
        <v>1</v>
      </c>
      <c r="AE5" s="154" t="s">
        <v>2</v>
      </c>
      <c r="AF5" s="154" t="s">
        <v>3</v>
      </c>
      <c r="AG5" s="155" t="s">
        <v>4</v>
      </c>
      <c r="AH5" s="156"/>
      <c r="AI5" s="157" t="s">
        <v>1</v>
      </c>
      <c r="AJ5" s="154" t="s">
        <v>2</v>
      </c>
      <c r="AK5" s="154" t="s">
        <v>3</v>
      </c>
      <c r="AL5" s="154" t="s">
        <v>4</v>
      </c>
      <c r="AM5" s="156"/>
      <c r="AN5" s="157" t="s">
        <v>1</v>
      </c>
      <c r="AO5" s="154" t="s">
        <v>2</v>
      </c>
      <c r="AP5" s="154" t="s">
        <v>3</v>
      </c>
      <c r="AQ5" s="154" t="s">
        <v>4</v>
      </c>
    </row>
    <row r="6" spans="1:43" ht="16.899999999999999" customHeight="1" x14ac:dyDescent="0.2">
      <c r="A6" s="714" t="s">
        <v>125</v>
      </c>
      <c r="B6" s="715"/>
      <c r="C6" s="715"/>
      <c r="D6" s="716"/>
      <c r="I6" s="2"/>
      <c r="N6" s="2"/>
      <c r="S6" s="2"/>
      <c r="X6" s="2"/>
      <c r="AC6" s="2"/>
      <c r="AH6" s="2"/>
    </row>
    <row r="7" spans="1:43" s="73" customFormat="1" ht="21.6" customHeight="1" x14ac:dyDescent="0.3">
      <c r="A7" s="706" t="s">
        <v>127</v>
      </c>
      <c r="B7" s="706"/>
      <c r="C7" s="706"/>
      <c r="D7" s="706"/>
      <c r="E7" s="127"/>
      <c r="F7" s="128"/>
      <c r="G7" s="128"/>
      <c r="H7" s="129"/>
      <c r="I7" s="72"/>
      <c r="J7" s="133"/>
      <c r="K7" s="128"/>
      <c r="L7" s="128"/>
      <c r="M7" s="129"/>
      <c r="N7" s="72"/>
      <c r="O7" s="133"/>
      <c r="P7" s="128"/>
      <c r="Q7" s="128"/>
      <c r="R7" s="129"/>
      <c r="S7" s="72"/>
      <c r="T7" s="133"/>
      <c r="U7" s="128"/>
      <c r="V7" s="128"/>
      <c r="W7" s="129"/>
      <c r="X7" s="72"/>
      <c r="Y7" s="133"/>
      <c r="Z7" s="128"/>
      <c r="AA7" s="128"/>
      <c r="AB7" s="129"/>
      <c r="AC7" s="72"/>
      <c r="AD7" s="133"/>
      <c r="AE7" s="128"/>
      <c r="AF7" s="128"/>
      <c r="AG7" s="129"/>
      <c r="AH7" s="72"/>
      <c r="AI7" s="133"/>
      <c r="AJ7" s="128"/>
      <c r="AK7" s="128"/>
      <c r="AL7" s="135"/>
      <c r="AM7" s="72"/>
      <c r="AN7" s="133"/>
      <c r="AO7" s="128"/>
      <c r="AP7" s="128"/>
      <c r="AQ7" s="135"/>
    </row>
    <row r="8" spans="1:43" s="73" customFormat="1" ht="24" customHeight="1" x14ac:dyDescent="0.3">
      <c r="A8" s="707" t="s">
        <v>128</v>
      </c>
      <c r="B8" s="707"/>
      <c r="C8" s="707"/>
      <c r="D8" s="707"/>
      <c r="E8" s="130"/>
      <c r="F8" s="131"/>
      <c r="G8" s="131"/>
      <c r="H8" s="132"/>
      <c r="I8" s="72"/>
      <c r="J8" s="134"/>
      <c r="K8" s="131"/>
      <c r="L8" s="131"/>
      <c r="M8" s="132"/>
      <c r="N8" s="72"/>
      <c r="O8" s="134"/>
      <c r="P8" s="131"/>
      <c r="Q8" s="131"/>
      <c r="R8" s="132"/>
      <c r="S8" s="72"/>
      <c r="T8" s="134"/>
      <c r="U8" s="131"/>
      <c r="V8" s="131"/>
      <c r="W8" s="132"/>
      <c r="X8" s="72"/>
      <c r="Y8" s="134"/>
      <c r="Z8" s="131"/>
      <c r="AA8" s="131"/>
      <c r="AB8" s="132"/>
      <c r="AC8" s="72"/>
      <c r="AD8" s="134"/>
      <c r="AE8" s="131"/>
      <c r="AF8" s="131"/>
      <c r="AG8" s="132"/>
      <c r="AH8" s="72"/>
      <c r="AI8" s="134"/>
      <c r="AJ8" s="131"/>
      <c r="AK8" s="131"/>
      <c r="AL8" s="136"/>
      <c r="AM8" s="72"/>
      <c r="AN8" s="134"/>
      <c r="AO8" s="131"/>
      <c r="AP8" s="131"/>
      <c r="AQ8" s="136"/>
    </row>
    <row r="9" spans="1:43" s="73" customFormat="1" ht="20.45" customHeight="1" x14ac:dyDescent="0.3">
      <c r="A9" s="707" t="s">
        <v>129</v>
      </c>
      <c r="B9" s="707"/>
      <c r="C9" s="707"/>
      <c r="D9" s="707"/>
      <c r="E9" s="130"/>
      <c r="F9" s="131"/>
      <c r="G9" s="131"/>
      <c r="H9" s="132"/>
      <c r="I9" s="72"/>
      <c r="J9" s="134"/>
      <c r="K9" s="131"/>
      <c r="L9" s="131"/>
      <c r="M9" s="132"/>
      <c r="N9" s="72"/>
      <c r="O9" s="134"/>
      <c r="P9" s="131"/>
      <c r="Q9" s="131"/>
      <c r="R9" s="132"/>
      <c r="S9" s="72"/>
      <c r="T9" s="134"/>
      <c r="U9" s="131"/>
      <c r="V9" s="131"/>
      <c r="W9" s="132"/>
      <c r="X9" s="72"/>
      <c r="Y9" s="134"/>
      <c r="Z9" s="131"/>
      <c r="AA9" s="131"/>
      <c r="AB9" s="132"/>
      <c r="AC9" s="72"/>
      <c r="AD9" s="134"/>
      <c r="AE9" s="131"/>
      <c r="AF9" s="131"/>
      <c r="AG9" s="132"/>
      <c r="AH9" s="72"/>
      <c r="AI9" s="134"/>
      <c r="AJ9" s="131"/>
      <c r="AK9" s="131"/>
      <c r="AL9" s="136"/>
      <c r="AM9" s="72"/>
      <c r="AN9" s="134"/>
      <c r="AO9" s="131"/>
      <c r="AP9" s="131"/>
      <c r="AQ9" s="136"/>
    </row>
    <row r="10" spans="1:43" s="73" customFormat="1" ht="22.15" customHeight="1" x14ac:dyDescent="0.3">
      <c r="A10" s="709" t="s">
        <v>130</v>
      </c>
      <c r="B10" s="709"/>
      <c r="C10" s="709"/>
      <c r="D10" s="709"/>
      <c r="E10" s="143"/>
      <c r="F10" s="144"/>
      <c r="G10" s="144"/>
      <c r="H10" s="141"/>
      <c r="I10" s="72"/>
      <c r="J10" s="134"/>
      <c r="K10" s="131"/>
      <c r="L10" s="131"/>
      <c r="M10" s="132"/>
      <c r="N10" s="72"/>
      <c r="O10" s="134"/>
      <c r="P10" s="131"/>
      <c r="Q10" s="131"/>
      <c r="R10" s="132"/>
      <c r="S10" s="72"/>
      <c r="T10" s="134"/>
      <c r="U10" s="131"/>
      <c r="V10" s="131"/>
      <c r="W10" s="132"/>
      <c r="X10" s="72"/>
      <c r="Y10" s="134"/>
      <c r="Z10" s="131"/>
      <c r="AA10" s="131"/>
      <c r="AB10" s="132"/>
      <c r="AC10" s="72"/>
      <c r="AD10" s="134"/>
      <c r="AE10" s="131"/>
      <c r="AF10" s="131"/>
      <c r="AG10" s="132"/>
      <c r="AH10" s="72"/>
      <c r="AI10" s="134"/>
      <c r="AJ10" s="131"/>
      <c r="AK10" s="131"/>
      <c r="AL10" s="136"/>
      <c r="AM10" s="72"/>
      <c r="AN10" s="134"/>
      <c r="AO10" s="131"/>
      <c r="AP10" s="131"/>
      <c r="AQ10" s="136"/>
    </row>
    <row r="11" spans="1:43" ht="15.6" customHeight="1" x14ac:dyDescent="0.2">
      <c r="A11" s="626" t="s">
        <v>151</v>
      </c>
      <c r="B11" s="626"/>
      <c r="C11" s="626"/>
      <c r="D11" s="626"/>
      <c r="E11" s="690"/>
      <c r="F11" s="690"/>
      <c r="G11" s="690"/>
      <c r="H11" s="142"/>
      <c r="I11" s="74"/>
      <c r="J11" s="690"/>
      <c r="K11" s="690"/>
      <c r="L11" s="690"/>
      <c r="M11" s="142"/>
      <c r="N11" s="74"/>
      <c r="O11" s="690"/>
      <c r="P11" s="690"/>
      <c r="Q11" s="690"/>
      <c r="R11" s="142"/>
      <c r="S11" s="74"/>
      <c r="T11" s="690"/>
      <c r="U11" s="690"/>
      <c r="V11" s="690"/>
      <c r="W11" s="142"/>
      <c r="X11" s="74"/>
      <c r="Y11" s="690"/>
      <c r="Z11" s="690"/>
      <c r="AA11" s="690"/>
      <c r="AB11" s="142"/>
      <c r="AC11" s="74"/>
      <c r="AD11" s="690"/>
      <c r="AE11" s="690"/>
      <c r="AF11" s="690"/>
      <c r="AG11" s="142"/>
      <c r="AH11" s="74"/>
      <c r="AI11" s="690"/>
      <c r="AJ11" s="690"/>
      <c r="AK11" s="690"/>
      <c r="AL11" s="142"/>
      <c r="AM11" s="74"/>
      <c r="AN11" s="666"/>
      <c r="AO11" s="667"/>
      <c r="AP11" s="668"/>
      <c r="AQ11" s="142"/>
    </row>
    <row r="12" spans="1:43" ht="4.9000000000000004" customHeight="1" x14ac:dyDescent="0.2">
      <c r="A12" s="82"/>
      <c r="B12" s="349"/>
      <c r="C12" s="349"/>
      <c r="D12" s="349"/>
      <c r="E12" s="12"/>
      <c r="F12" s="12"/>
      <c r="G12" s="12"/>
      <c r="H12" s="12"/>
      <c r="J12" s="12"/>
      <c r="K12" s="12"/>
      <c r="L12" s="12"/>
      <c r="M12" s="12"/>
      <c r="O12" s="12"/>
      <c r="P12" s="12"/>
      <c r="Q12" s="12"/>
      <c r="R12" s="12"/>
      <c r="T12" s="12"/>
      <c r="U12" s="12"/>
      <c r="V12" s="12"/>
      <c r="W12" s="12"/>
      <c r="Y12" s="12"/>
      <c r="Z12" s="12"/>
      <c r="AA12" s="12"/>
      <c r="AB12" s="12"/>
      <c r="AD12" s="12"/>
      <c r="AE12" s="12"/>
      <c r="AF12" s="12"/>
      <c r="AG12" s="12"/>
      <c r="AI12" s="12"/>
      <c r="AJ12" s="12"/>
      <c r="AK12" s="12"/>
      <c r="AL12" s="12"/>
      <c r="AM12" s="70"/>
      <c r="AN12" s="12"/>
      <c r="AO12" s="12"/>
      <c r="AP12" s="12"/>
      <c r="AQ12" s="12"/>
    </row>
    <row r="13" spans="1:43" ht="20.100000000000001" customHeight="1" x14ac:dyDescent="0.25">
      <c r="A13" s="714" t="s">
        <v>131</v>
      </c>
      <c r="B13" s="715"/>
      <c r="C13" s="715"/>
      <c r="D13" s="716"/>
      <c r="E13" s="125"/>
      <c r="F13" s="126"/>
      <c r="G13" s="126"/>
      <c r="H13" s="126"/>
      <c r="I13" s="124"/>
      <c r="J13" s="126"/>
      <c r="K13" s="126"/>
      <c r="L13" s="126"/>
      <c r="M13" s="126"/>
      <c r="N13" s="124"/>
      <c r="O13" s="126"/>
      <c r="P13" s="126"/>
      <c r="Q13" s="126"/>
      <c r="R13" s="126"/>
      <c r="S13" s="124"/>
      <c r="T13" s="126"/>
      <c r="U13" s="126"/>
      <c r="V13" s="126"/>
      <c r="W13" s="126"/>
      <c r="X13" s="124"/>
      <c r="Y13" s="126"/>
      <c r="Z13" s="126"/>
      <c r="AA13" s="126"/>
      <c r="AB13" s="126"/>
      <c r="AC13" s="124"/>
      <c r="AD13" s="126"/>
      <c r="AE13" s="126"/>
      <c r="AF13" s="126"/>
      <c r="AG13" s="126"/>
      <c r="AH13" s="124"/>
      <c r="AI13" s="126"/>
      <c r="AJ13" s="126"/>
      <c r="AK13" s="126"/>
      <c r="AL13" s="126"/>
      <c r="AM13" s="124"/>
      <c r="AN13" s="126"/>
      <c r="AO13" s="126"/>
      <c r="AP13" s="126"/>
      <c r="AQ13" s="126"/>
    </row>
    <row r="14" spans="1:43" ht="15.4" customHeight="1" x14ac:dyDescent="0.3">
      <c r="A14" s="706" t="s">
        <v>133</v>
      </c>
      <c r="B14" s="706"/>
      <c r="C14" s="706"/>
      <c r="D14" s="706"/>
      <c r="E14" s="127"/>
      <c r="F14" s="128"/>
      <c r="G14" s="128"/>
      <c r="H14" s="129"/>
      <c r="I14" s="72"/>
      <c r="J14" s="133"/>
      <c r="K14" s="128"/>
      <c r="L14" s="128"/>
      <c r="M14" s="129"/>
      <c r="N14" s="72"/>
      <c r="O14" s="133"/>
      <c r="P14" s="128"/>
      <c r="Q14" s="128"/>
      <c r="R14" s="129"/>
      <c r="S14" s="72"/>
      <c r="T14" s="133"/>
      <c r="U14" s="128"/>
      <c r="V14" s="128"/>
      <c r="W14" s="129"/>
      <c r="X14" s="72"/>
      <c r="Y14" s="133"/>
      <c r="Z14" s="128"/>
      <c r="AA14" s="128"/>
      <c r="AB14" s="129"/>
      <c r="AC14" s="72"/>
      <c r="AD14" s="133"/>
      <c r="AE14" s="128"/>
      <c r="AF14" s="128"/>
      <c r="AG14" s="129"/>
      <c r="AH14" s="72"/>
      <c r="AI14" s="133"/>
      <c r="AJ14" s="128"/>
      <c r="AK14" s="128"/>
      <c r="AL14" s="135"/>
      <c r="AM14" s="72"/>
      <c r="AN14" s="133"/>
      <c r="AO14" s="128"/>
      <c r="AP14" s="128"/>
      <c r="AQ14" s="135"/>
    </row>
    <row r="15" spans="1:43" ht="14.65" customHeight="1" x14ac:dyDescent="0.3">
      <c r="A15" s="707" t="s">
        <v>134</v>
      </c>
      <c r="B15" s="707"/>
      <c r="C15" s="707"/>
      <c r="D15" s="707"/>
      <c r="E15" s="137"/>
      <c r="F15" s="131"/>
      <c r="G15" s="131"/>
      <c r="H15" s="132"/>
      <c r="I15" s="72"/>
      <c r="J15" s="139"/>
      <c r="K15" s="131"/>
      <c r="L15" s="131"/>
      <c r="M15" s="132"/>
      <c r="N15" s="72"/>
      <c r="O15" s="139"/>
      <c r="P15" s="131"/>
      <c r="Q15" s="131"/>
      <c r="R15" s="132"/>
      <c r="S15" s="72"/>
      <c r="T15" s="139"/>
      <c r="U15" s="131"/>
      <c r="V15" s="131"/>
      <c r="W15" s="132"/>
      <c r="X15" s="72"/>
      <c r="Y15" s="139"/>
      <c r="Z15" s="131"/>
      <c r="AA15" s="131"/>
      <c r="AB15" s="132"/>
      <c r="AC15" s="72"/>
      <c r="AD15" s="139"/>
      <c r="AE15" s="131"/>
      <c r="AF15" s="131"/>
      <c r="AG15" s="132"/>
      <c r="AH15" s="72"/>
      <c r="AI15" s="139"/>
      <c r="AJ15" s="131"/>
      <c r="AK15" s="131"/>
      <c r="AL15" s="136"/>
      <c r="AM15" s="72"/>
      <c r="AN15" s="139"/>
      <c r="AO15" s="131"/>
      <c r="AP15" s="131"/>
      <c r="AQ15" s="136"/>
    </row>
    <row r="16" spans="1:43" ht="21.75" customHeight="1" x14ac:dyDescent="0.3">
      <c r="A16" s="707" t="s">
        <v>135</v>
      </c>
      <c r="B16" s="707"/>
      <c r="C16" s="707"/>
      <c r="D16" s="707"/>
      <c r="E16" s="137"/>
      <c r="F16" s="131"/>
      <c r="G16" s="131"/>
      <c r="H16" s="132"/>
      <c r="I16" s="72"/>
      <c r="J16" s="139"/>
      <c r="K16" s="131"/>
      <c r="L16" s="131"/>
      <c r="M16" s="132"/>
      <c r="N16" s="72"/>
      <c r="O16" s="139"/>
      <c r="P16" s="131"/>
      <c r="Q16" s="131"/>
      <c r="R16" s="132"/>
      <c r="S16" s="72"/>
      <c r="T16" s="139"/>
      <c r="U16" s="131"/>
      <c r="V16" s="131"/>
      <c r="W16" s="132"/>
      <c r="X16" s="72"/>
      <c r="Y16" s="139"/>
      <c r="Z16" s="131"/>
      <c r="AA16" s="131"/>
      <c r="AB16" s="132"/>
      <c r="AC16" s="72"/>
      <c r="AD16" s="139"/>
      <c r="AE16" s="131"/>
      <c r="AF16" s="131"/>
      <c r="AG16" s="132"/>
      <c r="AH16" s="72"/>
      <c r="AI16" s="139"/>
      <c r="AJ16" s="131"/>
      <c r="AK16" s="131"/>
      <c r="AL16" s="136"/>
      <c r="AM16" s="72"/>
      <c r="AN16" s="139"/>
      <c r="AO16" s="131"/>
      <c r="AP16" s="131"/>
      <c r="AQ16" s="136"/>
    </row>
    <row r="17" spans="1:43" ht="19.899999999999999" customHeight="1" x14ac:dyDescent="0.3">
      <c r="A17" s="712" t="s">
        <v>136</v>
      </c>
      <c r="B17" s="712"/>
      <c r="C17" s="712"/>
      <c r="D17" s="712"/>
      <c r="E17" s="138"/>
      <c r="F17" s="131"/>
      <c r="G17" s="131"/>
      <c r="H17" s="132"/>
      <c r="I17" s="72"/>
      <c r="J17" s="140"/>
      <c r="K17" s="131"/>
      <c r="L17" s="131"/>
      <c r="M17" s="132"/>
      <c r="N17" s="72"/>
      <c r="O17" s="140"/>
      <c r="P17" s="131"/>
      <c r="Q17" s="131"/>
      <c r="R17" s="132"/>
      <c r="S17" s="72"/>
      <c r="T17" s="140"/>
      <c r="U17" s="131"/>
      <c r="V17" s="131"/>
      <c r="W17" s="132"/>
      <c r="X17" s="72"/>
      <c r="Y17" s="140"/>
      <c r="Z17" s="131"/>
      <c r="AA17" s="131"/>
      <c r="AB17" s="132"/>
      <c r="AC17" s="72"/>
      <c r="AD17" s="140"/>
      <c r="AE17" s="131"/>
      <c r="AF17" s="131"/>
      <c r="AG17" s="132"/>
      <c r="AH17" s="72"/>
      <c r="AI17" s="140"/>
      <c r="AJ17" s="131"/>
      <c r="AK17" s="131"/>
      <c r="AL17" s="136"/>
      <c r="AM17" s="72"/>
      <c r="AN17" s="140"/>
      <c r="AO17" s="131"/>
      <c r="AP17" s="131"/>
      <c r="AQ17" s="136"/>
    </row>
    <row r="18" spans="1:43" ht="17.45" customHeight="1" x14ac:dyDescent="0.3">
      <c r="A18" s="707" t="s">
        <v>137</v>
      </c>
      <c r="B18" s="707"/>
      <c r="C18" s="707"/>
      <c r="D18" s="707"/>
      <c r="E18" s="137"/>
      <c r="F18" s="131"/>
      <c r="G18" s="131"/>
      <c r="H18" s="132"/>
      <c r="I18" s="72"/>
      <c r="J18" s="139"/>
      <c r="K18" s="131"/>
      <c r="L18" s="131"/>
      <c r="M18" s="132"/>
      <c r="N18" s="72"/>
      <c r="O18" s="139"/>
      <c r="P18" s="131"/>
      <c r="Q18" s="131"/>
      <c r="R18" s="132"/>
      <c r="S18" s="72"/>
      <c r="T18" s="139"/>
      <c r="U18" s="131"/>
      <c r="V18" s="131"/>
      <c r="W18" s="132"/>
      <c r="X18" s="72"/>
      <c r="Y18" s="139"/>
      <c r="Z18" s="131"/>
      <c r="AA18" s="131"/>
      <c r="AB18" s="132"/>
      <c r="AC18" s="72"/>
      <c r="AD18" s="139"/>
      <c r="AE18" s="131"/>
      <c r="AF18" s="131"/>
      <c r="AG18" s="132"/>
      <c r="AH18" s="72"/>
      <c r="AI18" s="139"/>
      <c r="AJ18" s="131"/>
      <c r="AK18" s="131"/>
      <c r="AL18" s="136"/>
      <c r="AM18" s="72"/>
      <c r="AN18" s="139"/>
      <c r="AO18" s="131"/>
      <c r="AP18" s="131"/>
      <c r="AQ18" s="136"/>
    </row>
    <row r="19" spans="1:43" ht="19.5" customHeight="1" x14ac:dyDescent="0.3">
      <c r="A19" s="707" t="s">
        <v>138</v>
      </c>
      <c r="B19" s="707"/>
      <c r="C19" s="707"/>
      <c r="D19" s="707"/>
      <c r="E19" s="137"/>
      <c r="F19" s="131"/>
      <c r="G19" s="131"/>
      <c r="H19" s="132"/>
      <c r="I19" s="72"/>
      <c r="J19" s="139"/>
      <c r="K19" s="131"/>
      <c r="L19" s="131"/>
      <c r="M19" s="132"/>
      <c r="N19" s="72"/>
      <c r="O19" s="139"/>
      <c r="P19" s="131"/>
      <c r="Q19" s="131"/>
      <c r="R19" s="132"/>
      <c r="S19" s="72"/>
      <c r="T19" s="139"/>
      <c r="U19" s="131"/>
      <c r="V19" s="131"/>
      <c r="W19" s="132"/>
      <c r="X19" s="72"/>
      <c r="Y19" s="139"/>
      <c r="Z19" s="131"/>
      <c r="AA19" s="131"/>
      <c r="AB19" s="132"/>
      <c r="AC19" s="72"/>
      <c r="AD19" s="139"/>
      <c r="AE19" s="131"/>
      <c r="AF19" s="131"/>
      <c r="AG19" s="132"/>
      <c r="AH19" s="72"/>
      <c r="AI19" s="139"/>
      <c r="AJ19" s="131"/>
      <c r="AK19" s="131"/>
      <c r="AL19" s="136"/>
      <c r="AM19" s="72"/>
      <c r="AN19" s="139"/>
      <c r="AO19" s="131"/>
      <c r="AP19" s="131"/>
      <c r="AQ19" s="136"/>
    </row>
    <row r="20" spans="1:43" ht="21.6" customHeight="1" x14ac:dyDescent="0.3">
      <c r="A20" s="707" t="s">
        <v>139</v>
      </c>
      <c r="B20" s="707"/>
      <c r="C20" s="707"/>
      <c r="D20" s="707"/>
      <c r="E20" s="137"/>
      <c r="F20" s="131"/>
      <c r="G20" s="131"/>
      <c r="H20" s="132"/>
      <c r="I20" s="72"/>
      <c r="J20" s="139"/>
      <c r="K20" s="131"/>
      <c r="L20" s="131"/>
      <c r="M20" s="132"/>
      <c r="N20" s="72"/>
      <c r="O20" s="139"/>
      <c r="P20" s="131"/>
      <c r="Q20" s="131"/>
      <c r="R20" s="132"/>
      <c r="S20" s="72"/>
      <c r="T20" s="139"/>
      <c r="U20" s="131"/>
      <c r="V20" s="131"/>
      <c r="W20" s="132"/>
      <c r="X20" s="72"/>
      <c r="Y20" s="139"/>
      <c r="Z20" s="131"/>
      <c r="AA20" s="131"/>
      <c r="AB20" s="132"/>
      <c r="AC20" s="72"/>
      <c r="AD20" s="139"/>
      <c r="AE20" s="131"/>
      <c r="AF20" s="131"/>
      <c r="AG20" s="132"/>
      <c r="AH20" s="72"/>
      <c r="AI20" s="139"/>
      <c r="AJ20" s="131"/>
      <c r="AK20" s="131"/>
      <c r="AL20" s="136"/>
      <c r="AM20" s="72"/>
      <c r="AN20" s="139"/>
      <c r="AO20" s="131"/>
      <c r="AP20" s="131"/>
      <c r="AQ20" s="136"/>
    </row>
    <row r="21" spans="1:43" ht="27" customHeight="1" x14ac:dyDescent="0.3">
      <c r="A21" s="707" t="s">
        <v>140</v>
      </c>
      <c r="B21" s="707"/>
      <c r="C21" s="707"/>
      <c r="D21" s="707"/>
      <c r="E21" s="137"/>
      <c r="F21" s="131"/>
      <c r="G21" s="131"/>
      <c r="H21" s="132"/>
      <c r="I21" s="72"/>
      <c r="J21" s="139"/>
      <c r="K21" s="131"/>
      <c r="L21" s="131"/>
      <c r="M21" s="132"/>
      <c r="N21" s="72"/>
      <c r="O21" s="139"/>
      <c r="P21" s="131"/>
      <c r="Q21" s="131"/>
      <c r="R21" s="132"/>
      <c r="S21" s="72"/>
      <c r="T21" s="139"/>
      <c r="U21" s="131"/>
      <c r="V21" s="131"/>
      <c r="W21" s="132"/>
      <c r="X21" s="72"/>
      <c r="Y21" s="139"/>
      <c r="Z21" s="131"/>
      <c r="AA21" s="131"/>
      <c r="AB21" s="132"/>
      <c r="AC21" s="72"/>
      <c r="AD21" s="139"/>
      <c r="AE21" s="131"/>
      <c r="AF21" s="131"/>
      <c r="AG21" s="132"/>
      <c r="AH21" s="72"/>
      <c r="AI21" s="139"/>
      <c r="AJ21" s="131"/>
      <c r="AK21" s="131"/>
      <c r="AL21" s="136"/>
      <c r="AM21" s="72"/>
      <c r="AN21" s="139"/>
      <c r="AO21" s="131"/>
      <c r="AP21" s="131"/>
      <c r="AQ21" s="136"/>
    </row>
    <row r="22" spans="1:43" ht="24" customHeight="1" x14ac:dyDescent="0.3">
      <c r="A22" s="707" t="s">
        <v>141</v>
      </c>
      <c r="B22" s="707"/>
      <c r="C22" s="707"/>
      <c r="D22" s="707"/>
      <c r="E22" s="137"/>
      <c r="F22" s="131"/>
      <c r="G22" s="131"/>
      <c r="H22" s="132"/>
      <c r="I22" s="72"/>
      <c r="J22" s="139"/>
      <c r="K22" s="131"/>
      <c r="L22" s="131"/>
      <c r="M22" s="132"/>
      <c r="N22" s="72"/>
      <c r="O22" s="139"/>
      <c r="P22" s="131"/>
      <c r="Q22" s="131"/>
      <c r="R22" s="132"/>
      <c r="S22" s="72"/>
      <c r="T22" s="139"/>
      <c r="U22" s="131"/>
      <c r="V22" s="131"/>
      <c r="W22" s="132"/>
      <c r="X22" s="72"/>
      <c r="Y22" s="139"/>
      <c r="Z22" s="131"/>
      <c r="AA22" s="131"/>
      <c r="AB22" s="132"/>
      <c r="AC22" s="72"/>
      <c r="AD22" s="139"/>
      <c r="AE22" s="131"/>
      <c r="AF22" s="131"/>
      <c r="AG22" s="132"/>
      <c r="AH22" s="72"/>
      <c r="AI22" s="139"/>
      <c r="AJ22" s="131"/>
      <c r="AK22" s="131"/>
      <c r="AL22" s="136"/>
      <c r="AM22" s="72"/>
      <c r="AN22" s="139"/>
      <c r="AO22" s="131"/>
      <c r="AP22" s="131"/>
      <c r="AQ22" s="136"/>
    </row>
    <row r="23" spans="1:43" ht="26.45" customHeight="1" x14ac:dyDescent="0.3">
      <c r="A23" s="711" t="s">
        <v>142</v>
      </c>
      <c r="B23" s="711"/>
      <c r="C23" s="711"/>
      <c r="D23" s="711"/>
      <c r="E23" s="130"/>
      <c r="F23" s="131"/>
      <c r="G23" s="131"/>
      <c r="H23" s="132"/>
      <c r="I23" s="72"/>
      <c r="J23" s="134"/>
      <c r="K23" s="131"/>
      <c r="L23" s="131"/>
      <c r="M23" s="132"/>
      <c r="N23" s="72"/>
      <c r="O23" s="134"/>
      <c r="P23" s="131"/>
      <c r="Q23" s="131"/>
      <c r="R23" s="132"/>
      <c r="S23" s="72"/>
      <c r="T23" s="134"/>
      <c r="U23" s="131"/>
      <c r="V23" s="131"/>
      <c r="W23" s="132"/>
      <c r="X23" s="72"/>
      <c r="Y23" s="134"/>
      <c r="Z23" s="131"/>
      <c r="AA23" s="131"/>
      <c r="AB23" s="132"/>
      <c r="AC23" s="72"/>
      <c r="AD23" s="134"/>
      <c r="AE23" s="131"/>
      <c r="AF23" s="131"/>
      <c r="AG23" s="132"/>
      <c r="AH23" s="72"/>
      <c r="AI23" s="134"/>
      <c r="AJ23" s="131"/>
      <c r="AK23" s="131"/>
      <c r="AL23" s="136"/>
      <c r="AM23" s="72"/>
      <c r="AN23" s="134"/>
      <c r="AO23" s="131"/>
      <c r="AP23" s="131"/>
      <c r="AQ23" s="136"/>
    </row>
    <row r="24" spans="1:43" ht="18.600000000000001" customHeight="1" x14ac:dyDescent="0.2">
      <c r="A24" s="626" t="s">
        <v>227</v>
      </c>
      <c r="B24" s="626"/>
      <c r="C24" s="626"/>
      <c r="D24" s="626"/>
      <c r="E24" s="690"/>
      <c r="F24" s="690"/>
      <c r="G24" s="690"/>
      <c r="H24" s="142"/>
      <c r="I24" s="74"/>
      <c r="J24" s="690"/>
      <c r="K24" s="690"/>
      <c r="L24" s="690"/>
      <c r="M24" s="142"/>
      <c r="N24" s="74"/>
      <c r="O24" s="690"/>
      <c r="P24" s="690"/>
      <c r="Q24" s="690"/>
      <c r="R24" s="142"/>
      <c r="S24" s="74"/>
      <c r="T24" s="690"/>
      <c r="U24" s="690"/>
      <c r="V24" s="690"/>
      <c r="W24" s="142"/>
      <c r="X24" s="74"/>
      <c r="Y24" s="690"/>
      <c r="Z24" s="690"/>
      <c r="AA24" s="690"/>
      <c r="AB24" s="142"/>
      <c r="AC24" s="74"/>
      <c r="AD24" s="690"/>
      <c r="AE24" s="690"/>
      <c r="AF24" s="690"/>
      <c r="AG24" s="142"/>
      <c r="AH24" s="74"/>
      <c r="AI24" s="690"/>
      <c r="AJ24" s="690"/>
      <c r="AK24" s="690"/>
      <c r="AL24" s="142"/>
      <c r="AM24" s="74"/>
      <c r="AN24" s="666"/>
      <c r="AO24" s="667"/>
      <c r="AP24" s="668"/>
      <c r="AQ24" s="142"/>
    </row>
    <row r="25" spans="1:43" ht="6.6" customHeight="1" x14ac:dyDescent="0.2">
      <c r="A25" s="77"/>
      <c r="B25" s="12"/>
      <c r="C25" s="12"/>
      <c r="D25" s="12"/>
      <c r="E25" s="12"/>
      <c r="F25" s="12"/>
      <c r="G25" s="12"/>
      <c r="H25" s="12"/>
      <c r="J25" s="12"/>
      <c r="K25" s="12"/>
      <c r="L25" s="12"/>
      <c r="M25" s="12"/>
      <c r="O25" s="12"/>
      <c r="P25" s="12"/>
      <c r="Q25" s="12"/>
      <c r="R25" s="12"/>
      <c r="T25" s="12"/>
      <c r="U25" s="12"/>
      <c r="V25" s="12"/>
      <c r="W25" s="12"/>
      <c r="Y25" s="12"/>
      <c r="Z25" s="12"/>
      <c r="AA25" s="12"/>
      <c r="AB25" s="12"/>
      <c r="AD25" s="12"/>
      <c r="AE25" s="12"/>
      <c r="AF25" s="12"/>
      <c r="AG25" s="12"/>
      <c r="AI25" s="12"/>
      <c r="AJ25" s="12"/>
      <c r="AK25" s="12"/>
      <c r="AL25" s="12"/>
      <c r="AM25" s="70"/>
      <c r="AN25" s="12"/>
      <c r="AO25" s="12"/>
      <c r="AP25" s="12"/>
      <c r="AQ25" s="12"/>
    </row>
    <row r="26" spans="1:43" ht="20.100000000000001" customHeight="1" x14ac:dyDescent="0.25">
      <c r="A26" s="714" t="s">
        <v>143</v>
      </c>
      <c r="B26" s="715"/>
      <c r="C26" s="715"/>
      <c r="D26" s="715"/>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row>
    <row r="27" spans="1:43" ht="18.600000000000001" customHeight="1" x14ac:dyDescent="0.3">
      <c r="A27" s="717" t="s">
        <v>145</v>
      </c>
      <c r="B27" s="717"/>
      <c r="C27" s="717"/>
      <c r="D27" s="717"/>
      <c r="E27" s="336"/>
      <c r="F27" s="128"/>
      <c r="G27" s="128"/>
      <c r="H27" s="135"/>
      <c r="I27" s="72"/>
      <c r="J27" s="336"/>
      <c r="K27" s="128"/>
      <c r="L27" s="128"/>
      <c r="M27" s="135"/>
      <c r="N27" s="72"/>
      <c r="O27" s="336"/>
      <c r="P27" s="128"/>
      <c r="Q27" s="128"/>
      <c r="R27" s="135"/>
      <c r="S27" s="72"/>
      <c r="T27" s="336"/>
      <c r="U27" s="128"/>
      <c r="V27" s="128"/>
      <c r="W27" s="135"/>
      <c r="X27" s="72"/>
      <c r="Y27" s="336"/>
      <c r="Z27" s="128"/>
      <c r="AA27" s="128"/>
      <c r="AB27" s="135"/>
      <c r="AC27" s="72"/>
      <c r="AD27" s="336"/>
      <c r="AE27" s="128"/>
      <c r="AF27" s="128"/>
      <c r="AG27" s="135"/>
      <c r="AH27" s="72"/>
      <c r="AI27" s="336"/>
      <c r="AJ27" s="128"/>
      <c r="AK27" s="128"/>
      <c r="AL27" s="135"/>
      <c r="AM27" s="72"/>
      <c r="AN27" s="336"/>
      <c r="AO27" s="128"/>
      <c r="AP27" s="128"/>
      <c r="AQ27" s="135"/>
    </row>
    <row r="28" spans="1:43" ht="24" customHeight="1" x14ac:dyDescent="0.3">
      <c r="A28" s="713" t="s">
        <v>146</v>
      </c>
      <c r="B28" s="713"/>
      <c r="C28" s="713"/>
      <c r="D28" s="713"/>
      <c r="E28" s="130"/>
      <c r="F28" s="131"/>
      <c r="G28" s="131"/>
      <c r="H28" s="136"/>
      <c r="I28" s="72"/>
      <c r="J28" s="130"/>
      <c r="K28" s="131"/>
      <c r="L28" s="131"/>
      <c r="M28" s="136"/>
      <c r="N28" s="72"/>
      <c r="O28" s="130"/>
      <c r="P28" s="131"/>
      <c r="Q28" s="131"/>
      <c r="R28" s="136"/>
      <c r="S28" s="72"/>
      <c r="T28" s="130"/>
      <c r="U28" s="131"/>
      <c r="V28" s="131"/>
      <c r="W28" s="136"/>
      <c r="X28" s="72"/>
      <c r="Y28" s="130"/>
      <c r="Z28" s="131"/>
      <c r="AA28" s="131"/>
      <c r="AB28" s="136"/>
      <c r="AC28" s="72"/>
      <c r="AD28" s="130"/>
      <c r="AE28" s="131"/>
      <c r="AF28" s="131"/>
      <c r="AG28" s="136"/>
      <c r="AH28" s="72"/>
      <c r="AI28" s="130"/>
      <c r="AJ28" s="131"/>
      <c r="AK28" s="131"/>
      <c r="AL28" s="136"/>
      <c r="AM28" s="72"/>
      <c r="AN28" s="130"/>
      <c r="AO28" s="131"/>
      <c r="AP28" s="131"/>
      <c r="AQ28" s="136"/>
    </row>
    <row r="29" spans="1:43" ht="16.350000000000001" customHeight="1" x14ac:dyDescent="0.3">
      <c r="A29" s="713" t="s">
        <v>147</v>
      </c>
      <c r="B29" s="713"/>
      <c r="C29" s="713"/>
      <c r="D29" s="713"/>
      <c r="E29" s="130"/>
      <c r="F29" s="131"/>
      <c r="G29" s="131"/>
      <c r="H29" s="136"/>
      <c r="I29" s="72"/>
      <c r="J29" s="130"/>
      <c r="K29" s="131"/>
      <c r="L29" s="131"/>
      <c r="M29" s="136"/>
      <c r="N29" s="72"/>
      <c r="O29" s="130"/>
      <c r="P29" s="131"/>
      <c r="Q29" s="131"/>
      <c r="R29" s="136"/>
      <c r="S29" s="72"/>
      <c r="T29" s="130"/>
      <c r="U29" s="131"/>
      <c r="V29" s="131"/>
      <c r="W29" s="136"/>
      <c r="X29" s="72"/>
      <c r="Y29" s="130"/>
      <c r="Z29" s="131"/>
      <c r="AA29" s="131"/>
      <c r="AB29" s="136"/>
      <c r="AC29" s="72"/>
      <c r="AD29" s="130"/>
      <c r="AE29" s="131"/>
      <c r="AF29" s="131"/>
      <c r="AG29" s="136"/>
      <c r="AH29" s="72"/>
      <c r="AI29" s="130"/>
      <c r="AJ29" s="131"/>
      <c r="AK29" s="131"/>
      <c r="AL29" s="136"/>
      <c r="AM29" s="72"/>
      <c r="AN29" s="130"/>
      <c r="AO29" s="131"/>
      <c r="AP29" s="131"/>
      <c r="AQ29" s="136"/>
    </row>
    <row r="30" spans="1:43" ht="31.15" customHeight="1" x14ac:dyDescent="0.3">
      <c r="A30" s="711" t="s">
        <v>148</v>
      </c>
      <c r="B30" s="711"/>
      <c r="C30" s="711"/>
      <c r="D30" s="711"/>
      <c r="E30" s="337"/>
      <c r="F30" s="338"/>
      <c r="G30" s="338"/>
      <c r="H30" s="335"/>
      <c r="I30" s="72"/>
      <c r="J30" s="337"/>
      <c r="K30" s="338"/>
      <c r="L30" s="338"/>
      <c r="M30" s="335"/>
      <c r="N30" s="72"/>
      <c r="O30" s="337"/>
      <c r="P30" s="338"/>
      <c r="Q30" s="338"/>
      <c r="R30" s="335"/>
      <c r="S30" s="72"/>
      <c r="T30" s="337"/>
      <c r="U30" s="338"/>
      <c r="V30" s="338"/>
      <c r="W30" s="335"/>
      <c r="X30" s="72"/>
      <c r="Y30" s="337"/>
      <c r="Z30" s="338"/>
      <c r="AA30" s="338"/>
      <c r="AB30" s="335"/>
      <c r="AC30" s="72"/>
      <c r="AD30" s="337"/>
      <c r="AE30" s="338"/>
      <c r="AF30" s="338"/>
      <c r="AG30" s="335"/>
      <c r="AH30" s="72"/>
      <c r="AI30" s="337"/>
      <c r="AJ30" s="338"/>
      <c r="AK30" s="338"/>
      <c r="AL30" s="335"/>
      <c r="AM30" s="72"/>
      <c r="AN30" s="337"/>
      <c r="AO30" s="338"/>
      <c r="AP30" s="338"/>
      <c r="AQ30" s="335"/>
    </row>
    <row r="31" spans="1:43" ht="19.149999999999999" customHeight="1" x14ac:dyDescent="0.2">
      <c r="A31" s="625" t="s">
        <v>149</v>
      </c>
      <c r="B31" s="626"/>
      <c r="C31" s="626"/>
      <c r="D31" s="627"/>
      <c r="E31" s="690"/>
      <c r="F31" s="690"/>
      <c r="G31" s="690"/>
      <c r="H31" s="142"/>
      <c r="I31" s="74"/>
      <c r="J31" s="690"/>
      <c r="K31" s="690"/>
      <c r="L31" s="690"/>
      <c r="M31" s="142"/>
      <c r="N31" s="74"/>
      <c r="O31" s="690"/>
      <c r="P31" s="690"/>
      <c r="Q31" s="690"/>
      <c r="R31" s="142"/>
      <c r="S31" s="74"/>
      <c r="T31" s="690"/>
      <c r="U31" s="690"/>
      <c r="V31" s="690"/>
      <c r="W31" s="142"/>
      <c r="X31" s="74"/>
      <c r="Y31" s="690"/>
      <c r="Z31" s="690"/>
      <c r="AA31" s="690"/>
      <c r="AB31" s="142"/>
      <c r="AC31" s="74"/>
      <c r="AD31" s="690"/>
      <c r="AE31" s="690"/>
      <c r="AF31" s="690"/>
      <c r="AG31" s="142"/>
      <c r="AH31" s="74"/>
      <c r="AI31" s="690"/>
      <c r="AJ31" s="690"/>
      <c r="AK31" s="690"/>
      <c r="AL31" s="142"/>
      <c r="AM31" s="74"/>
      <c r="AN31" s="666"/>
      <c r="AO31" s="667"/>
      <c r="AP31" s="668"/>
      <c r="AQ31" s="142"/>
    </row>
    <row r="32" spans="1:43" x14ac:dyDescent="0.2">
      <c r="A32" s="12"/>
      <c r="B32" s="12"/>
      <c r="C32" s="12"/>
      <c r="D32" s="12"/>
      <c r="E32" s="12"/>
      <c r="F32" s="12"/>
      <c r="G32" s="12"/>
      <c r="H32" s="12"/>
      <c r="AM32" s="70"/>
    </row>
    <row r="33" spans="1:44" ht="25.15" customHeight="1" x14ac:dyDescent="0.2">
      <c r="A33" s="625" t="s">
        <v>254</v>
      </c>
      <c r="B33" s="626"/>
      <c r="C33" s="626"/>
      <c r="D33" s="627"/>
      <c r="E33" s="690"/>
      <c r="F33" s="690"/>
      <c r="G33" s="690"/>
      <c r="H33" s="142"/>
      <c r="I33" s="74"/>
      <c r="J33" s="690"/>
      <c r="K33" s="690"/>
      <c r="L33" s="690"/>
      <c r="M33" s="142"/>
      <c r="N33" s="74"/>
      <c r="O33" s="690"/>
      <c r="P33" s="690"/>
      <c r="Q33" s="690"/>
      <c r="R33" s="142"/>
      <c r="S33" s="74"/>
      <c r="T33" s="690"/>
      <c r="U33" s="690"/>
      <c r="V33" s="690"/>
      <c r="W33" s="142"/>
      <c r="X33" s="74"/>
      <c r="Y33" s="690"/>
      <c r="Z33" s="690"/>
      <c r="AA33" s="690"/>
      <c r="AB33" s="142"/>
      <c r="AC33" s="74"/>
      <c r="AD33" s="690"/>
      <c r="AE33" s="690"/>
      <c r="AF33" s="690"/>
      <c r="AG33" s="142"/>
      <c r="AH33" s="74"/>
      <c r="AI33" s="690"/>
      <c r="AJ33" s="690"/>
      <c r="AK33" s="690"/>
      <c r="AL33" s="142"/>
      <c r="AM33" s="74"/>
      <c r="AN33" s="666"/>
      <c r="AO33" s="667"/>
      <c r="AP33" s="668"/>
      <c r="AQ33" s="142"/>
    </row>
    <row r="34" spans="1:44" ht="6.6" customHeight="1" x14ac:dyDescent="0.2">
      <c r="A34" s="242"/>
      <c r="B34" s="242"/>
      <c r="C34" s="242"/>
      <c r="D34" s="242"/>
      <c r="E34" s="462"/>
      <c r="F34" s="462"/>
      <c r="G34" s="462"/>
      <c r="H34" s="463"/>
      <c r="I34" s="462"/>
      <c r="J34" s="462"/>
      <c r="K34" s="462"/>
      <c r="L34" s="462"/>
      <c r="M34" s="463"/>
      <c r="N34" s="462"/>
      <c r="O34" s="462"/>
      <c r="P34" s="462"/>
      <c r="Q34" s="462"/>
      <c r="R34" s="463"/>
      <c r="S34" s="462"/>
      <c r="T34" s="462"/>
      <c r="U34" s="462"/>
      <c r="V34" s="462"/>
      <c r="W34" s="463"/>
      <c r="X34" s="462"/>
      <c r="Y34" s="462"/>
      <c r="Z34" s="462"/>
      <c r="AA34" s="462"/>
      <c r="AB34" s="463"/>
      <c r="AC34" s="462"/>
      <c r="AD34" s="462"/>
      <c r="AE34" s="462"/>
      <c r="AF34" s="462"/>
      <c r="AG34" s="463"/>
      <c r="AH34" s="462"/>
      <c r="AI34" s="462"/>
      <c r="AJ34" s="462"/>
      <c r="AK34" s="462"/>
      <c r="AL34" s="463"/>
      <c r="AM34" s="462"/>
      <c r="AN34" s="462"/>
      <c r="AO34" s="462"/>
      <c r="AP34" s="462"/>
      <c r="AQ34" s="463"/>
      <c r="AR34" s="46"/>
    </row>
    <row r="35" spans="1:44" ht="17.45" customHeight="1" x14ac:dyDescent="0.2">
      <c r="A35" s="730" t="s">
        <v>346</v>
      </c>
      <c r="B35" s="730"/>
      <c r="C35" s="730"/>
      <c r="D35" s="730"/>
      <c r="E35" s="730"/>
      <c r="F35" s="730"/>
      <c r="G35" s="730"/>
      <c r="H35" s="730"/>
      <c r="I35" s="730"/>
      <c r="J35" s="730"/>
      <c r="K35" s="730"/>
      <c r="L35" s="730"/>
      <c r="M35" s="730"/>
      <c r="N35" s="730"/>
      <c r="O35" s="730"/>
      <c r="P35" s="730"/>
      <c r="Q35" s="730"/>
      <c r="R35" s="730"/>
      <c r="S35" s="730"/>
      <c r="T35" s="730"/>
      <c r="U35" s="730"/>
      <c r="V35" s="730"/>
      <c r="W35" s="730"/>
      <c r="X35" s="462"/>
      <c r="Y35" s="462"/>
      <c r="Z35" s="462"/>
      <c r="AA35" s="462"/>
      <c r="AB35" s="463"/>
      <c r="AC35" s="462"/>
      <c r="AD35" s="462"/>
      <c r="AE35" s="462"/>
      <c r="AF35" s="462"/>
      <c r="AG35" s="463"/>
      <c r="AH35" s="462"/>
      <c r="AI35" s="462"/>
      <c r="AJ35" s="462"/>
      <c r="AK35" s="462"/>
      <c r="AL35" s="463"/>
      <c r="AM35" s="462"/>
      <c r="AN35" s="462"/>
      <c r="AO35" s="462"/>
      <c r="AP35" s="462"/>
      <c r="AQ35" s="463"/>
      <c r="AR35" s="46"/>
    </row>
    <row r="36" spans="1:44" ht="1.9" customHeight="1" x14ac:dyDescent="0.2"/>
    <row r="37" spans="1:44" x14ac:dyDescent="0.2">
      <c r="A37" s="727" t="s">
        <v>287</v>
      </c>
      <c r="B37" s="728"/>
      <c r="C37" s="728"/>
      <c r="D37" s="729"/>
      <c r="E37" s="724" t="s">
        <v>1</v>
      </c>
      <c r="F37" s="725"/>
      <c r="G37" s="725"/>
      <c r="H37" s="726"/>
      <c r="I37" s="464"/>
      <c r="J37" s="724" t="s">
        <v>2</v>
      </c>
      <c r="K37" s="725"/>
      <c r="L37" s="725"/>
      <c r="M37" s="726"/>
      <c r="N37" s="464"/>
      <c r="O37" s="724" t="s">
        <v>3</v>
      </c>
      <c r="P37" s="725"/>
      <c r="Q37" s="725"/>
      <c r="R37" s="726"/>
      <c r="S37" s="464"/>
      <c r="T37" s="724" t="s">
        <v>4</v>
      </c>
      <c r="U37" s="725"/>
      <c r="V37" s="725"/>
      <c r="W37" s="726"/>
    </row>
    <row r="38" spans="1:44" ht="31.9" customHeight="1" x14ac:dyDescent="0.2">
      <c r="A38" s="718" t="s">
        <v>127</v>
      </c>
      <c r="B38" s="719"/>
      <c r="C38" s="719"/>
      <c r="D38" s="720"/>
      <c r="E38" s="721" t="s">
        <v>279</v>
      </c>
      <c r="F38" s="722"/>
      <c r="G38" s="722"/>
      <c r="H38" s="723"/>
      <c r="I38" s="465"/>
      <c r="J38" s="721" t="s">
        <v>280</v>
      </c>
      <c r="K38" s="722"/>
      <c r="L38" s="722"/>
      <c r="M38" s="723"/>
      <c r="N38" s="465"/>
      <c r="O38" s="721" t="s">
        <v>281</v>
      </c>
      <c r="P38" s="722"/>
      <c r="Q38" s="722"/>
      <c r="R38" s="723"/>
      <c r="S38" s="465"/>
      <c r="T38" s="721" t="s">
        <v>282</v>
      </c>
      <c r="U38" s="722"/>
      <c r="V38" s="722"/>
      <c r="W38" s="723"/>
    </row>
    <row r="39" spans="1:44" ht="47.45" customHeight="1" x14ac:dyDescent="0.2">
      <c r="A39" s="718" t="s">
        <v>128</v>
      </c>
      <c r="B39" s="719"/>
      <c r="C39" s="719"/>
      <c r="D39" s="720"/>
      <c r="E39" s="721" t="s">
        <v>273</v>
      </c>
      <c r="F39" s="722"/>
      <c r="G39" s="722"/>
      <c r="H39" s="723"/>
      <c r="I39" s="465"/>
      <c r="J39" s="721" t="s">
        <v>284</v>
      </c>
      <c r="K39" s="722"/>
      <c r="L39" s="722"/>
      <c r="M39" s="723"/>
      <c r="N39" s="465"/>
      <c r="O39" s="721" t="s">
        <v>285</v>
      </c>
      <c r="P39" s="722"/>
      <c r="Q39" s="722"/>
      <c r="R39" s="723"/>
      <c r="S39" s="465"/>
      <c r="T39" s="721" t="s">
        <v>286</v>
      </c>
      <c r="U39" s="722"/>
      <c r="V39" s="722"/>
      <c r="W39" s="723"/>
    </row>
    <row r="40" spans="1:44" ht="36.6" customHeight="1" x14ac:dyDescent="0.2">
      <c r="A40" s="718" t="s">
        <v>129</v>
      </c>
      <c r="B40" s="719"/>
      <c r="C40" s="719"/>
      <c r="D40" s="720"/>
      <c r="E40" s="721" t="s">
        <v>279</v>
      </c>
      <c r="F40" s="722"/>
      <c r="G40" s="722"/>
      <c r="H40" s="723"/>
      <c r="I40" s="465"/>
      <c r="J40" s="721" t="s">
        <v>274</v>
      </c>
      <c r="K40" s="722"/>
      <c r="L40" s="722"/>
      <c r="M40" s="723"/>
      <c r="N40" s="465"/>
      <c r="O40" s="721" t="s">
        <v>275</v>
      </c>
      <c r="P40" s="722"/>
      <c r="Q40" s="722"/>
      <c r="R40" s="723"/>
      <c r="S40" s="465"/>
      <c r="T40" s="721" t="s">
        <v>276</v>
      </c>
      <c r="U40" s="722"/>
      <c r="V40" s="722"/>
      <c r="W40" s="723"/>
    </row>
    <row r="41" spans="1:44" ht="31.15" customHeight="1" x14ac:dyDescent="0.2">
      <c r="A41" s="718" t="s">
        <v>283</v>
      </c>
      <c r="B41" s="719"/>
      <c r="C41" s="719"/>
      <c r="D41" s="720"/>
      <c r="E41" s="721" t="s">
        <v>269</v>
      </c>
      <c r="F41" s="722"/>
      <c r="G41" s="722"/>
      <c r="H41" s="723"/>
      <c r="I41" s="465"/>
      <c r="J41" s="721" t="s">
        <v>270</v>
      </c>
      <c r="K41" s="722"/>
      <c r="L41" s="722"/>
      <c r="M41" s="723"/>
      <c r="N41" s="465"/>
      <c r="O41" s="721" t="s">
        <v>271</v>
      </c>
      <c r="P41" s="722"/>
      <c r="Q41" s="722"/>
      <c r="R41" s="723"/>
      <c r="S41" s="465"/>
      <c r="T41" s="721" t="s">
        <v>272</v>
      </c>
      <c r="U41" s="722"/>
      <c r="V41" s="722"/>
      <c r="W41" s="723"/>
    </row>
    <row r="42" spans="1:44" ht="6.6" customHeight="1" x14ac:dyDescent="0.2">
      <c r="A42" s="461"/>
      <c r="B42" s="461"/>
      <c r="C42" s="461"/>
      <c r="D42" s="461"/>
    </row>
    <row r="43" spans="1:44" x14ac:dyDescent="0.2">
      <c r="A43" s="727" t="s">
        <v>288</v>
      </c>
      <c r="B43" s="728"/>
      <c r="C43" s="728"/>
      <c r="D43" s="729"/>
      <c r="E43" s="724" t="s">
        <v>1</v>
      </c>
      <c r="F43" s="725"/>
      <c r="G43" s="725"/>
      <c r="H43" s="726"/>
      <c r="I43" s="464"/>
      <c r="J43" s="724" t="s">
        <v>2</v>
      </c>
      <c r="K43" s="725"/>
      <c r="L43" s="725"/>
      <c r="M43" s="726"/>
      <c r="N43" s="464"/>
      <c r="O43" s="724" t="s">
        <v>3</v>
      </c>
      <c r="P43" s="725"/>
      <c r="Q43" s="725"/>
      <c r="R43" s="726"/>
      <c r="S43" s="464"/>
      <c r="T43" s="724" t="s">
        <v>4</v>
      </c>
      <c r="U43" s="725"/>
      <c r="V43" s="725"/>
      <c r="W43" s="726"/>
    </row>
    <row r="44" spans="1:44" ht="24.6" customHeight="1" x14ac:dyDescent="0.2">
      <c r="A44" s="718" t="s">
        <v>133</v>
      </c>
      <c r="B44" s="719"/>
      <c r="C44" s="719"/>
      <c r="D44" s="720"/>
      <c r="E44" s="721" t="s">
        <v>289</v>
      </c>
      <c r="F44" s="722"/>
      <c r="G44" s="722"/>
      <c r="H44" s="723"/>
      <c r="I44" s="465"/>
      <c r="J44" s="721" t="s">
        <v>290</v>
      </c>
      <c r="K44" s="722"/>
      <c r="L44" s="722"/>
      <c r="M44" s="723"/>
      <c r="N44" s="465"/>
      <c r="O44" s="721" t="s">
        <v>291</v>
      </c>
      <c r="P44" s="722"/>
      <c r="Q44" s="722"/>
      <c r="R44" s="723"/>
      <c r="S44" s="465"/>
      <c r="T44" s="721" t="s">
        <v>307</v>
      </c>
      <c r="U44" s="722"/>
      <c r="V44" s="722"/>
      <c r="W44" s="723"/>
    </row>
    <row r="45" spans="1:44" ht="36.6" customHeight="1" x14ac:dyDescent="0.2">
      <c r="A45" s="718" t="s">
        <v>134</v>
      </c>
      <c r="B45" s="719"/>
      <c r="C45" s="719"/>
      <c r="D45" s="720"/>
      <c r="E45" s="721" t="s">
        <v>292</v>
      </c>
      <c r="F45" s="722"/>
      <c r="G45" s="722"/>
      <c r="H45" s="723"/>
      <c r="I45" s="465"/>
      <c r="J45" s="721" t="s">
        <v>293</v>
      </c>
      <c r="K45" s="722"/>
      <c r="L45" s="722"/>
      <c r="M45" s="723"/>
      <c r="N45" s="465"/>
      <c r="O45" s="721" t="s">
        <v>294</v>
      </c>
      <c r="P45" s="722"/>
      <c r="Q45" s="722"/>
      <c r="R45" s="723"/>
      <c r="S45" s="465"/>
      <c r="T45" s="721" t="s">
        <v>308</v>
      </c>
      <c r="U45" s="722"/>
      <c r="V45" s="722"/>
      <c r="W45" s="723"/>
    </row>
    <row r="46" spans="1:44" ht="36.6" customHeight="1" x14ac:dyDescent="0.2">
      <c r="A46" s="718" t="s">
        <v>295</v>
      </c>
      <c r="B46" s="719"/>
      <c r="C46" s="719"/>
      <c r="D46" s="720"/>
      <c r="E46" s="721" t="s">
        <v>277</v>
      </c>
      <c r="F46" s="722"/>
      <c r="G46" s="722"/>
      <c r="H46" s="723"/>
      <c r="I46" s="465"/>
      <c r="J46" s="721" t="s">
        <v>296</v>
      </c>
      <c r="K46" s="722"/>
      <c r="L46" s="722"/>
      <c r="M46" s="723"/>
      <c r="N46" s="465"/>
      <c r="O46" s="721" t="s">
        <v>278</v>
      </c>
      <c r="P46" s="722"/>
      <c r="Q46" s="722"/>
      <c r="R46" s="723"/>
      <c r="S46" s="465"/>
      <c r="T46" s="721" t="s">
        <v>309</v>
      </c>
      <c r="U46" s="722"/>
      <c r="V46" s="722"/>
      <c r="W46" s="723"/>
    </row>
    <row r="47" spans="1:44" ht="36.6" customHeight="1" x14ac:dyDescent="0.2">
      <c r="A47" s="718" t="s">
        <v>136</v>
      </c>
      <c r="B47" s="719"/>
      <c r="C47" s="719"/>
      <c r="D47" s="720"/>
      <c r="E47" s="721" t="s">
        <v>297</v>
      </c>
      <c r="F47" s="722"/>
      <c r="G47" s="722"/>
      <c r="H47" s="723"/>
      <c r="I47" s="465"/>
      <c r="J47" s="721" t="s">
        <v>298</v>
      </c>
      <c r="K47" s="722"/>
      <c r="L47" s="722"/>
      <c r="M47" s="723"/>
      <c r="N47" s="465"/>
      <c r="O47" s="721" t="s">
        <v>299</v>
      </c>
      <c r="P47" s="722"/>
      <c r="Q47" s="722"/>
      <c r="R47" s="723"/>
      <c r="S47" s="465"/>
      <c r="T47" s="721" t="s">
        <v>310</v>
      </c>
      <c r="U47" s="722"/>
      <c r="V47" s="722"/>
      <c r="W47" s="723"/>
    </row>
    <row r="48" spans="1:44" ht="36.6" customHeight="1" x14ac:dyDescent="0.2">
      <c r="A48" s="718" t="s">
        <v>137</v>
      </c>
      <c r="B48" s="719"/>
      <c r="C48" s="719"/>
      <c r="D48" s="720"/>
      <c r="E48" s="721" t="s">
        <v>300</v>
      </c>
      <c r="F48" s="722"/>
      <c r="G48" s="722"/>
      <c r="H48" s="723"/>
      <c r="I48" s="465"/>
      <c r="J48" s="721" t="s">
        <v>301</v>
      </c>
      <c r="K48" s="722"/>
      <c r="L48" s="722"/>
      <c r="M48" s="723"/>
      <c r="N48" s="465"/>
      <c r="O48" s="721" t="s">
        <v>302</v>
      </c>
      <c r="P48" s="722"/>
      <c r="Q48" s="722"/>
      <c r="R48" s="723"/>
      <c r="S48" s="465"/>
      <c r="T48" s="721" t="s">
        <v>312</v>
      </c>
      <c r="U48" s="722"/>
      <c r="V48" s="722"/>
      <c r="W48" s="723"/>
    </row>
    <row r="49" spans="1:23" ht="36.6" customHeight="1" x14ac:dyDescent="0.2">
      <c r="A49" s="718" t="s">
        <v>303</v>
      </c>
      <c r="B49" s="719"/>
      <c r="C49" s="719"/>
      <c r="D49" s="720"/>
      <c r="E49" s="721" t="s">
        <v>304</v>
      </c>
      <c r="F49" s="722"/>
      <c r="G49" s="722"/>
      <c r="H49" s="723"/>
      <c r="I49" s="465"/>
      <c r="J49" s="721" t="s">
        <v>305</v>
      </c>
      <c r="K49" s="722"/>
      <c r="L49" s="722"/>
      <c r="M49" s="723"/>
      <c r="N49" s="465"/>
      <c r="O49" s="721" t="s">
        <v>306</v>
      </c>
      <c r="P49" s="722"/>
      <c r="Q49" s="722"/>
      <c r="R49" s="723"/>
      <c r="S49" s="465"/>
      <c r="T49" s="721" t="s">
        <v>313</v>
      </c>
      <c r="U49" s="722"/>
      <c r="V49" s="722"/>
      <c r="W49" s="723"/>
    </row>
    <row r="50" spans="1:23" ht="36.6" customHeight="1" x14ac:dyDescent="0.2">
      <c r="A50" s="718" t="s">
        <v>139</v>
      </c>
      <c r="B50" s="719"/>
      <c r="C50" s="719"/>
      <c r="D50" s="720"/>
      <c r="E50" s="721" t="s">
        <v>315</v>
      </c>
      <c r="F50" s="722"/>
      <c r="G50" s="722"/>
      <c r="H50" s="723"/>
      <c r="I50" s="465"/>
      <c r="J50" s="721" t="s">
        <v>318</v>
      </c>
      <c r="K50" s="722"/>
      <c r="L50" s="722"/>
      <c r="M50" s="723"/>
      <c r="N50" s="465"/>
      <c r="O50" s="721" t="s">
        <v>322</v>
      </c>
      <c r="P50" s="722"/>
      <c r="Q50" s="722"/>
      <c r="R50" s="723"/>
      <c r="S50" s="465"/>
      <c r="T50" s="721" t="s">
        <v>326</v>
      </c>
      <c r="U50" s="722"/>
      <c r="V50" s="722"/>
      <c r="W50" s="723"/>
    </row>
    <row r="51" spans="1:23" ht="36.6" customHeight="1" x14ac:dyDescent="0.2">
      <c r="A51" s="718" t="s">
        <v>314</v>
      </c>
      <c r="B51" s="719"/>
      <c r="C51" s="719"/>
      <c r="D51" s="720"/>
      <c r="E51" s="721" t="s">
        <v>315</v>
      </c>
      <c r="F51" s="722"/>
      <c r="G51" s="722"/>
      <c r="H51" s="723"/>
      <c r="I51" s="465"/>
      <c r="J51" s="721" t="s">
        <v>319</v>
      </c>
      <c r="K51" s="722"/>
      <c r="L51" s="722"/>
      <c r="M51" s="723"/>
      <c r="N51" s="465"/>
      <c r="O51" s="721" t="s">
        <v>323</v>
      </c>
      <c r="P51" s="722"/>
      <c r="Q51" s="722"/>
      <c r="R51" s="723"/>
      <c r="S51" s="465"/>
      <c r="T51" s="721" t="s">
        <v>327</v>
      </c>
      <c r="U51" s="722"/>
      <c r="V51" s="722"/>
      <c r="W51" s="723"/>
    </row>
    <row r="52" spans="1:23" ht="36.6" customHeight="1" x14ac:dyDescent="0.2">
      <c r="A52" s="718" t="s">
        <v>141</v>
      </c>
      <c r="B52" s="719"/>
      <c r="C52" s="719"/>
      <c r="D52" s="720"/>
      <c r="E52" s="721" t="s">
        <v>316</v>
      </c>
      <c r="F52" s="722"/>
      <c r="G52" s="722"/>
      <c r="H52" s="723"/>
      <c r="I52" s="465"/>
      <c r="J52" s="721" t="s">
        <v>320</v>
      </c>
      <c r="K52" s="722"/>
      <c r="L52" s="722"/>
      <c r="M52" s="723"/>
      <c r="N52" s="465"/>
      <c r="O52" s="721" t="s">
        <v>324</v>
      </c>
      <c r="P52" s="722"/>
      <c r="Q52" s="722"/>
      <c r="R52" s="723"/>
      <c r="S52" s="465"/>
      <c r="T52" s="721" t="s">
        <v>328</v>
      </c>
      <c r="U52" s="722"/>
      <c r="V52" s="722"/>
      <c r="W52" s="723"/>
    </row>
    <row r="53" spans="1:23" ht="36.6" customHeight="1" x14ac:dyDescent="0.2">
      <c r="A53" s="718" t="s">
        <v>142</v>
      </c>
      <c r="B53" s="719"/>
      <c r="C53" s="719"/>
      <c r="D53" s="720"/>
      <c r="E53" s="721" t="s">
        <v>317</v>
      </c>
      <c r="F53" s="722"/>
      <c r="G53" s="722"/>
      <c r="H53" s="723"/>
      <c r="I53" s="465"/>
      <c r="J53" s="721" t="s">
        <v>321</v>
      </c>
      <c r="K53" s="722"/>
      <c r="L53" s="722"/>
      <c r="M53" s="723"/>
      <c r="N53" s="465"/>
      <c r="O53" s="721" t="s">
        <v>325</v>
      </c>
      <c r="P53" s="722"/>
      <c r="Q53" s="722"/>
      <c r="R53" s="723"/>
      <c r="S53" s="465"/>
      <c r="T53" s="721" t="s">
        <v>329</v>
      </c>
      <c r="U53" s="722"/>
      <c r="V53" s="722"/>
      <c r="W53" s="723"/>
    </row>
    <row r="54" spans="1:23" ht="3.6" customHeight="1" x14ac:dyDescent="0.2"/>
    <row r="55" spans="1:23" x14ac:dyDescent="0.2">
      <c r="A55" s="727" t="s">
        <v>311</v>
      </c>
      <c r="B55" s="728"/>
      <c r="C55" s="728"/>
      <c r="D55" s="729"/>
      <c r="E55" s="724" t="s">
        <v>1</v>
      </c>
      <c r="F55" s="725"/>
      <c r="G55" s="725"/>
      <c r="H55" s="726"/>
      <c r="I55" s="464"/>
      <c r="J55" s="724" t="s">
        <v>2</v>
      </c>
      <c r="K55" s="725"/>
      <c r="L55" s="725"/>
      <c r="M55" s="726"/>
      <c r="N55" s="464"/>
      <c r="O55" s="724" t="s">
        <v>3</v>
      </c>
      <c r="P55" s="725"/>
      <c r="Q55" s="725"/>
      <c r="R55" s="726"/>
      <c r="S55" s="464"/>
      <c r="T55" s="724" t="s">
        <v>4</v>
      </c>
      <c r="U55" s="725"/>
      <c r="V55" s="725"/>
      <c r="W55" s="726"/>
    </row>
    <row r="56" spans="1:23" ht="50.45" customHeight="1" x14ac:dyDescent="0.2">
      <c r="A56" s="718" t="s">
        <v>330</v>
      </c>
      <c r="B56" s="719"/>
      <c r="C56" s="719"/>
      <c r="D56" s="720"/>
      <c r="E56" s="721" t="s">
        <v>332</v>
      </c>
      <c r="F56" s="722"/>
      <c r="G56" s="722"/>
      <c r="H56" s="723"/>
      <c r="I56" s="465"/>
      <c r="J56" s="721" t="s">
        <v>336</v>
      </c>
      <c r="K56" s="722"/>
      <c r="L56" s="722"/>
      <c r="M56" s="723"/>
      <c r="N56" s="465"/>
      <c r="O56" s="721" t="s">
        <v>340</v>
      </c>
      <c r="P56" s="722"/>
      <c r="Q56" s="722"/>
      <c r="R56" s="723"/>
      <c r="S56" s="465"/>
      <c r="T56" s="721" t="s">
        <v>347</v>
      </c>
      <c r="U56" s="722"/>
      <c r="V56" s="722"/>
      <c r="W56" s="723"/>
    </row>
    <row r="57" spans="1:23" ht="48.6" customHeight="1" x14ac:dyDescent="0.2">
      <c r="A57" s="718" t="s">
        <v>146</v>
      </c>
      <c r="B57" s="719"/>
      <c r="C57" s="719"/>
      <c r="D57" s="720"/>
      <c r="E57" s="721" t="s">
        <v>333</v>
      </c>
      <c r="F57" s="722"/>
      <c r="G57" s="722"/>
      <c r="H57" s="723"/>
      <c r="I57" s="465"/>
      <c r="J57" s="721" t="s">
        <v>337</v>
      </c>
      <c r="K57" s="722"/>
      <c r="L57" s="722"/>
      <c r="M57" s="723"/>
      <c r="N57" s="465"/>
      <c r="O57" s="721" t="s">
        <v>341</v>
      </c>
      <c r="P57" s="722"/>
      <c r="Q57" s="722"/>
      <c r="R57" s="723"/>
      <c r="S57" s="465"/>
      <c r="T57" s="721" t="s">
        <v>344</v>
      </c>
      <c r="U57" s="722"/>
      <c r="V57" s="722"/>
      <c r="W57" s="723"/>
    </row>
    <row r="58" spans="1:23" ht="57" customHeight="1" x14ac:dyDescent="0.2">
      <c r="A58" s="718" t="s">
        <v>147</v>
      </c>
      <c r="B58" s="719"/>
      <c r="C58" s="719"/>
      <c r="D58" s="720"/>
      <c r="E58" s="721" t="s">
        <v>334</v>
      </c>
      <c r="F58" s="722"/>
      <c r="G58" s="722"/>
      <c r="H58" s="723"/>
      <c r="I58" s="465"/>
      <c r="J58" s="721" t="s">
        <v>338</v>
      </c>
      <c r="K58" s="722"/>
      <c r="L58" s="722"/>
      <c r="M58" s="723"/>
      <c r="N58" s="465"/>
      <c r="O58" s="721" t="s">
        <v>342</v>
      </c>
      <c r="P58" s="722"/>
      <c r="Q58" s="722"/>
      <c r="R58" s="723"/>
      <c r="S58" s="465"/>
      <c r="T58" s="721" t="s">
        <v>348</v>
      </c>
      <c r="U58" s="722"/>
      <c r="V58" s="722"/>
      <c r="W58" s="723"/>
    </row>
    <row r="59" spans="1:23" ht="67.900000000000006" customHeight="1" x14ac:dyDescent="0.2">
      <c r="A59" s="718" t="s">
        <v>331</v>
      </c>
      <c r="B59" s="719"/>
      <c r="C59" s="719"/>
      <c r="D59" s="720"/>
      <c r="E59" s="721" t="s">
        <v>335</v>
      </c>
      <c r="F59" s="722"/>
      <c r="G59" s="722"/>
      <c r="H59" s="723"/>
      <c r="I59" s="465"/>
      <c r="J59" s="721" t="s">
        <v>339</v>
      </c>
      <c r="K59" s="722"/>
      <c r="L59" s="722"/>
      <c r="M59" s="723"/>
      <c r="N59" s="465"/>
      <c r="O59" s="721" t="s">
        <v>343</v>
      </c>
      <c r="P59" s="722"/>
      <c r="Q59" s="722"/>
      <c r="R59" s="723"/>
      <c r="S59" s="465"/>
      <c r="T59" s="721" t="s">
        <v>345</v>
      </c>
      <c r="U59" s="722"/>
      <c r="V59" s="722"/>
      <c r="W59" s="723"/>
    </row>
  </sheetData>
  <sheetProtection algorithmName="SHA-512" hashValue="wWL/JMBOiRjXua/P1EiLs1zAuYg7HZPA8Kk12ed7H8NODF1g1T7yYLAjfFzXNEpqoORcB/wvPtYMibSh+U31fg==" saltValue="kJcXBmf5cbRzKZomFV6fjg==" spinCount="100000" sheet="1" formatColumns="0" formatRows="0" selectLockedCells="1"/>
  <mergeCells count="177">
    <mergeCell ref="A35:W35"/>
    <mergeCell ref="A58:D58"/>
    <mergeCell ref="E58:H58"/>
    <mergeCell ref="J58:M58"/>
    <mergeCell ref="O58:R58"/>
    <mergeCell ref="T58:W58"/>
    <mergeCell ref="A59:D59"/>
    <mergeCell ref="E59:H59"/>
    <mergeCell ref="J59:M59"/>
    <mergeCell ref="O59:R59"/>
    <mergeCell ref="T59:W59"/>
    <mergeCell ref="A56:D56"/>
    <mergeCell ref="E56:H56"/>
    <mergeCell ref="J56:M56"/>
    <mergeCell ref="O56:R56"/>
    <mergeCell ref="T56:W56"/>
    <mergeCell ref="A57:D57"/>
    <mergeCell ref="E57:H57"/>
    <mergeCell ref="J57:M57"/>
    <mergeCell ref="O57:R57"/>
    <mergeCell ref="T57:W57"/>
    <mergeCell ref="A43:D43"/>
    <mergeCell ref="A55:D55"/>
    <mergeCell ref="E55:H55"/>
    <mergeCell ref="J55:M55"/>
    <mergeCell ref="O55:R55"/>
    <mergeCell ref="T55:W55"/>
    <mergeCell ref="A52:D52"/>
    <mergeCell ref="E52:H52"/>
    <mergeCell ref="J52:M52"/>
    <mergeCell ref="O52:R52"/>
    <mergeCell ref="T52:W52"/>
    <mergeCell ref="A53:D53"/>
    <mergeCell ref="E53:H53"/>
    <mergeCell ref="J53:M53"/>
    <mergeCell ref="O53:R53"/>
    <mergeCell ref="T53:W53"/>
    <mergeCell ref="A50:D50"/>
    <mergeCell ref="E50:H50"/>
    <mergeCell ref="J50:M50"/>
    <mergeCell ref="O50:R50"/>
    <mergeCell ref="T50:W50"/>
    <mergeCell ref="A51:D51"/>
    <mergeCell ref="E51:H51"/>
    <mergeCell ref="J51:M51"/>
    <mergeCell ref="O51:R51"/>
    <mergeCell ref="T51:W51"/>
    <mergeCell ref="E48:H48"/>
    <mergeCell ref="J48:M48"/>
    <mergeCell ref="O48:R48"/>
    <mergeCell ref="T48:W48"/>
    <mergeCell ref="A49:D49"/>
    <mergeCell ref="E49:H49"/>
    <mergeCell ref="J49:M49"/>
    <mergeCell ref="O49:R49"/>
    <mergeCell ref="T49:W49"/>
    <mergeCell ref="A48:D48"/>
    <mergeCell ref="J46:M46"/>
    <mergeCell ref="O46:R46"/>
    <mergeCell ref="T46:W46"/>
    <mergeCell ref="A47:D47"/>
    <mergeCell ref="E47:H47"/>
    <mergeCell ref="J47:M47"/>
    <mergeCell ref="O47:R47"/>
    <mergeCell ref="T47:W47"/>
    <mergeCell ref="A44:D44"/>
    <mergeCell ref="E44:H44"/>
    <mergeCell ref="J44:M44"/>
    <mergeCell ref="O44:R44"/>
    <mergeCell ref="T44:W44"/>
    <mergeCell ref="A45:D45"/>
    <mergeCell ref="E45:H45"/>
    <mergeCell ref="J45:M45"/>
    <mergeCell ref="O45:R45"/>
    <mergeCell ref="T45:W45"/>
    <mergeCell ref="A46:D46"/>
    <mergeCell ref="E46:H46"/>
    <mergeCell ref="A41:D41"/>
    <mergeCell ref="E41:H41"/>
    <mergeCell ref="J41:M41"/>
    <mergeCell ref="O41:R41"/>
    <mergeCell ref="T41:W41"/>
    <mergeCell ref="E43:H43"/>
    <mergeCell ref="J43:M43"/>
    <mergeCell ref="O43:R43"/>
    <mergeCell ref="T43:W43"/>
    <mergeCell ref="A39:D39"/>
    <mergeCell ref="E39:H39"/>
    <mergeCell ref="J39:M39"/>
    <mergeCell ref="O39:R39"/>
    <mergeCell ref="T39:W39"/>
    <mergeCell ref="A40:D40"/>
    <mergeCell ref="E40:H40"/>
    <mergeCell ref="J40:M40"/>
    <mergeCell ref="O40:R40"/>
    <mergeCell ref="T40:W40"/>
    <mergeCell ref="A38:D38"/>
    <mergeCell ref="E38:H38"/>
    <mergeCell ref="J38:M38"/>
    <mergeCell ref="O38:R38"/>
    <mergeCell ref="T38:W38"/>
    <mergeCell ref="E37:H37"/>
    <mergeCell ref="J37:M37"/>
    <mergeCell ref="O37:R37"/>
    <mergeCell ref="T37:W37"/>
    <mergeCell ref="A37:D37"/>
    <mergeCell ref="AI33:AK33"/>
    <mergeCell ref="AN33:AP33"/>
    <mergeCell ref="A6:D6"/>
    <mergeCell ref="A13:D13"/>
    <mergeCell ref="A26:D26"/>
    <mergeCell ref="A31:D31"/>
    <mergeCell ref="A33:D33"/>
    <mergeCell ref="AD31:AF31"/>
    <mergeCell ref="AI31:AK31"/>
    <mergeCell ref="AN31:AP31"/>
    <mergeCell ref="E33:G33"/>
    <mergeCell ref="J33:L33"/>
    <mergeCell ref="O33:Q33"/>
    <mergeCell ref="T33:V33"/>
    <mergeCell ref="Y33:AA33"/>
    <mergeCell ref="AD33:AF33"/>
    <mergeCell ref="E31:G31"/>
    <mergeCell ref="J31:L31"/>
    <mergeCell ref="O31:Q31"/>
    <mergeCell ref="T31:V31"/>
    <mergeCell ref="Y31:AA31"/>
    <mergeCell ref="AI24:AK24"/>
    <mergeCell ref="AN24:AP24"/>
    <mergeCell ref="A27:D27"/>
    <mergeCell ref="A28:D28"/>
    <mergeCell ref="A29:D29"/>
    <mergeCell ref="A30:D30"/>
    <mergeCell ref="E24:G24"/>
    <mergeCell ref="J24:L24"/>
    <mergeCell ref="O24:Q24"/>
    <mergeCell ref="T24:V24"/>
    <mergeCell ref="Y24:AA24"/>
    <mergeCell ref="AD24:AF24"/>
    <mergeCell ref="A20:D20"/>
    <mergeCell ref="A21:D21"/>
    <mergeCell ref="A22:D22"/>
    <mergeCell ref="A23:D23"/>
    <mergeCell ref="A24:D24"/>
    <mergeCell ref="AD11:AF11"/>
    <mergeCell ref="AI11:AK11"/>
    <mergeCell ref="AN11:AP11"/>
    <mergeCell ref="A14:D14"/>
    <mergeCell ref="A15:D15"/>
    <mergeCell ref="A16:D16"/>
    <mergeCell ref="A17:D17"/>
    <mergeCell ref="A18:D18"/>
    <mergeCell ref="A11:D11"/>
    <mergeCell ref="E11:G11"/>
    <mergeCell ref="J11:L11"/>
    <mergeCell ref="O11:Q11"/>
    <mergeCell ref="T11:V11"/>
    <mergeCell ref="Y11:AA11"/>
    <mergeCell ref="A9:D9"/>
    <mergeCell ref="A10:D10"/>
    <mergeCell ref="E4:H4"/>
    <mergeCell ref="J4:M4"/>
    <mergeCell ref="O4:R4"/>
    <mergeCell ref="T4:W4"/>
    <mergeCell ref="Y4:AB4"/>
    <mergeCell ref="AD4:AG4"/>
    <mergeCell ref="A19:D19"/>
    <mergeCell ref="E1:H1"/>
    <mergeCell ref="I1:Q1"/>
    <mergeCell ref="W1:AA1"/>
    <mergeCell ref="AD1:AG1"/>
    <mergeCell ref="E3:AQ3"/>
    <mergeCell ref="AI4:AL4"/>
    <mergeCell ref="AN4:AQ4"/>
    <mergeCell ref="A7:D7"/>
    <mergeCell ref="A8:D8"/>
    <mergeCell ref="T1:V1"/>
  </mergeCells>
  <conditionalFormatting sqref="E1:H1">
    <cfRule type="cellIs" dxfId="61" priority="2" operator="equal">
      <formula>0</formula>
    </cfRule>
  </conditionalFormatting>
  <conditionalFormatting sqref="E1:I1 W1:AL1 R1:T1">
    <cfRule type="cellIs" dxfId="60" priority="1" operator="equal">
      <formula>0</formula>
    </cfRule>
  </conditionalFormatting>
  <dataValidations count="8">
    <dataValidation allowBlank="1" showInputMessage="1" showErrorMessage="1" prompt="Note sur 30_x000a_" sqref="H31 H33:H34"/>
    <dataValidation allowBlank="1" showInputMessage="1" showErrorMessage="1" prompt="Note sur 40" sqref="H24"/>
    <dataValidation allowBlank="1" showInputMessage="1" showErrorMessage="1" prompt="Note sur 10" sqref="H11"/>
    <dataValidation allowBlank="1" showInputMessage="1" showErrorMessage="1" sqref="M11 R11 W11 AB11 AG11 AL11 AL24 AG24 AB24 W24 R24 M24 J27:M30 O27:R30 M31 R31 W31 AB31 AG31 AL31 O7:R10 T7:W10 Y7:AB10 AD7:AG10 AI7:AL10 J14:M23 O14:R23 T14:W23 Y14:AB23 AD14:AG23 AI14:AL23 AI27:AL30 AD27:AG30 Y27:AB30 T27:W30 R33:R34 W33:W34 AQ33:AQ35 AB33:AB35 AG33:AG35 AL33:AL35 AQ11 AQ24 AQ31 AN7:AQ10 AN14:AQ23 AN27:AQ30 M33:M34"/>
    <dataValidation allowBlank="1" showInputMessage="1" showErrorMessage="1" prompt="Clic droit pour saisir une croix" sqref="E7:H10 E27:H30 E14:H23"/>
    <dataValidation type="decimal" allowBlank="1" showInputMessage="1" showErrorMessage="1" sqref="I31 N31 S31 X31 AC31 AH31 N33:N34 S33:S34 AM33:AM35 X33:X35 AC33:AC35 AH33:AH35 AM31 I33:I34">
      <formula1>0</formula1>
      <formula2>30</formula2>
    </dataValidation>
    <dataValidation type="decimal" allowBlank="1" showInputMessage="1" showErrorMessage="1" sqref="AH24 AC24 X24 S24 N24 I24 AM24">
      <formula1>0</formula1>
      <formula2>40</formula2>
    </dataValidation>
    <dataValidation type="decimal" allowBlank="1" showInputMessage="1" showErrorMessage="1" sqref="E11 T31 I11:J11 N11:O11 S11:T11 X11:Y11 AC11:AD11 AH11:AI11 AI24 AI31 AD24 E31 Y24 AD31 T24 O31 O24 Y31 J24 J31 E24 E33:E34 AI33:AI35 O33:O34 AD33:AD35 J33:J34 Y33:Y35 AN33:AN35 AM11:AN11 AN24 AN31 T33:T34">
      <formula1>0</formula1>
      <formula2>10</formula2>
    </dataValidation>
  </dataValidations>
  <pageMargins left="0" right="0" top="0.74803149606299213" bottom="0.74803149606299213" header="0.31496062992125984" footer="0.31496062992125984"/>
  <pageSetup paperSize="9" orientation="portrait" r:id="rId1"/>
  <rowBreaks count="1" manualBreakCount="1">
    <brk id="33" max="16383" man="1"/>
  </rowBreaks>
  <colBreaks count="1" manualBreakCount="1">
    <brk id="2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5" tint="-0.249977111117893"/>
  </sheetPr>
  <dimension ref="A1:AR26"/>
  <sheetViews>
    <sheetView showGridLines="0" view="pageBreakPreview" zoomScale="98" zoomScaleNormal="85" zoomScaleSheetLayoutView="98" workbookViewId="0">
      <pane xSplit="4" ySplit="1" topLeftCell="E2" activePane="bottomRight" state="frozen"/>
      <selection pane="topRight" activeCell="E1" sqref="E1"/>
      <selection pane="bottomLeft" activeCell="A6" sqref="A6"/>
      <selection pane="bottomRight" activeCell="H1" sqref="H1"/>
    </sheetView>
  </sheetViews>
  <sheetFormatPr baseColWidth="10" defaultColWidth="11.140625" defaultRowHeight="12.75" x14ac:dyDescent="0.2"/>
  <cols>
    <col min="1" max="1" width="7.28515625" style="393" customWidth="1"/>
    <col min="2" max="2" width="1.85546875" style="2" customWidth="1"/>
    <col min="3" max="3" width="7.7109375" style="2" customWidth="1"/>
    <col min="4" max="4" width="13.140625" style="2" customWidth="1"/>
    <col min="5" max="8" width="4.28515625" style="2" customWidth="1"/>
    <col min="9" max="9" width="0.85546875" style="70" customWidth="1"/>
    <col min="10" max="13" width="4.28515625" style="2" customWidth="1"/>
    <col min="14" max="14" width="0.85546875" style="70" customWidth="1"/>
    <col min="15" max="18" width="4.28515625" style="2" customWidth="1"/>
    <col min="19" max="19" width="0.85546875" style="70" customWidth="1"/>
    <col min="20" max="23" width="4.28515625" style="2" customWidth="1"/>
    <col min="24" max="24" width="0.7109375" style="70" customWidth="1"/>
    <col min="25" max="28" width="3.42578125" style="2" customWidth="1"/>
    <col min="29" max="29" width="0.7109375" style="70" customWidth="1"/>
    <col min="30" max="33" width="3.42578125" style="2" customWidth="1"/>
    <col min="34" max="34" width="0.7109375" style="70" customWidth="1"/>
    <col min="35" max="38" width="3.42578125" style="2" customWidth="1"/>
    <col min="39" max="39" width="0.7109375" style="2" customWidth="1"/>
    <col min="40" max="43" width="3.42578125" style="2" customWidth="1"/>
    <col min="44" max="16384" width="11.140625" style="2"/>
  </cols>
  <sheetData>
    <row r="1" spans="1:44" ht="6.6" customHeight="1" x14ac:dyDescent="0.2">
      <c r="A1" s="466"/>
      <c r="B1" s="242"/>
      <c r="C1" s="242"/>
      <c r="D1" s="242"/>
      <c r="E1" s="462"/>
      <c r="F1" s="462"/>
      <c r="G1" s="462"/>
      <c r="H1" s="463"/>
      <c r="I1" s="462"/>
      <c r="J1" s="462"/>
      <c r="K1" s="462"/>
      <c r="L1" s="462"/>
      <c r="M1" s="463"/>
      <c r="N1" s="462"/>
      <c r="O1" s="462"/>
      <c r="P1" s="462"/>
      <c r="Q1" s="462"/>
      <c r="R1" s="463"/>
      <c r="S1" s="462"/>
      <c r="T1" s="462"/>
      <c r="U1" s="462"/>
      <c r="V1" s="462"/>
      <c r="W1" s="463"/>
      <c r="X1" s="462"/>
      <c r="Y1" s="462"/>
      <c r="Z1" s="462"/>
      <c r="AA1" s="462"/>
      <c r="AB1" s="463"/>
      <c r="AC1" s="462"/>
      <c r="AD1" s="462"/>
      <c r="AE1" s="462"/>
      <c r="AF1" s="462"/>
      <c r="AG1" s="463"/>
      <c r="AH1" s="462"/>
      <c r="AI1" s="462"/>
      <c r="AJ1" s="462"/>
      <c r="AK1" s="462"/>
      <c r="AL1" s="463"/>
      <c r="AM1" s="462"/>
      <c r="AN1" s="462"/>
      <c r="AO1" s="462"/>
      <c r="AP1" s="462"/>
      <c r="AQ1" s="463"/>
      <c r="AR1" s="46"/>
    </row>
    <row r="2" spans="1:44" ht="17.45" customHeight="1" x14ac:dyDescent="0.2">
      <c r="A2" s="730" t="s">
        <v>346</v>
      </c>
      <c r="B2" s="730"/>
      <c r="C2" s="730"/>
      <c r="D2" s="730"/>
      <c r="E2" s="730"/>
      <c r="F2" s="730"/>
      <c r="G2" s="730"/>
      <c r="H2" s="730"/>
      <c r="I2" s="730"/>
      <c r="J2" s="730"/>
      <c r="K2" s="730"/>
      <c r="L2" s="730"/>
      <c r="M2" s="730"/>
      <c r="N2" s="730"/>
      <c r="O2" s="730"/>
      <c r="P2" s="730"/>
      <c r="Q2" s="730"/>
      <c r="R2" s="730"/>
      <c r="S2" s="730"/>
      <c r="T2" s="730"/>
      <c r="U2" s="730"/>
      <c r="V2" s="730"/>
      <c r="W2" s="730"/>
      <c r="X2" s="462"/>
      <c r="Y2" s="462"/>
      <c r="Z2" s="462"/>
      <c r="AA2" s="462"/>
      <c r="AB2" s="463"/>
      <c r="AC2" s="462"/>
      <c r="AD2" s="462"/>
      <c r="AE2" s="462"/>
      <c r="AF2" s="462"/>
      <c r="AG2" s="463"/>
      <c r="AH2" s="462"/>
      <c r="AI2" s="462"/>
      <c r="AJ2" s="462"/>
      <c r="AK2" s="462"/>
      <c r="AL2" s="463"/>
      <c r="AM2" s="462"/>
      <c r="AN2" s="462"/>
      <c r="AO2" s="462"/>
      <c r="AP2" s="462"/>
      <c r="AQ2" s="463"/>
      <c r="AR2" s="46"/>
    </row>
    <row r="3" spans="1:44" ht="1.9" customHeight="1" x14ac:dyDescent="0.2"/>
    <row r="4" spans="1:44" x14ac:dyDescent="0.2">
      <c r="A4" s="731" t="s">
        <v>287</v>
      </c>
      <c r="B4" s="732"/>
      <c r="C4" s="732"/>
      <c r="D4" s="733"/>
      <c r="E4" s="724" t="s">
        <v>1</v>
      </c>
      <c r="F4" s="725"/>
      <c r="G4" s="725"/>
      <c r="H4" s="726"/>
      <c r="I4" s="464"/>
      <c r="J4" s="724" t="s">
        <v>2</v>
      </c>
      <c r="K4" s="725"/>
      <c r="L4" s="725"/>
      <c r="M4" s="726"/>
      <c r="N4" s="464"/>
      <c r="O4" s="724" t="s">
        <v>3</v>
      </c>
      <c r="P4" s="725"/>
      <c r="Q4" s="725"/>
      <c r="R4" s="726"/>
      <c r="S4" s="464"/>
      <c r="T4" s="724" t="s">
        <v>4</v>
      </c>
      <c r="U4" s="725"/>
      <c r="V4" s="725"/>
      <c r="W4" s="726"/>
    </row>
    <row r="5" spans="1:44" ht="31.9" customHeight="1" x14ac:dyDescent="0.2">
      <c r="A5" s="734" t="s">
        <v>127</v>
      </c>
      <c r="B5" s="735"/>
      <c r="C5" s="735"/>
      <c r="D5" s="736"/>
      <c r="E5" s="721" t="s">
        <v>279</v>
      </c>
      <c r="F5" s="722"/>
      <c r="G5" s="722"/>
      <c r="H5" s="723"/>
      <c r="I5" s="465"/>
      <c r="J5" s="721" t="s">
        <v>280</v>
      </c>
      <c r="K5" s="722"/>
      <c r="L5" s="722"/>
      <c r="M5" s="723"/>
      <c r="N5" s="465"/>
      <c r="O5" s="721" t="s">
        <v>281</v>
      </c>
      <c r="P5" s="722"/>
      <c r="Q5" s="722"/>
      <c r="R5" s="723"/>
      <c r="S5" s="465"/>
      <c r="T5" s="721" t="s">
        <v>282</v>
      </c>
      <c r="U5" s="722"/>
      <c r="V5" s="722"/>
      <c r="W5" s="723"/>
    </row>
    <row r="6" spans="1:44" ht="47.45" customHeight="1" x14ac:dyDescent="0.2">
      <c r="A6" s="734" t="s">
        <v>128</v>
      </c>
      <c r="B6" s="735"/>
      <c r="C6" s="735"/>
      <c r="D6" s="736"/>
      <c r="E6" s="721" t="s">
        <v>351</v>
      </c>
      <c r="F6" s="722"/>
      <c r="G6" s="722"/>
      <c r="H6" s="723"/>
      <c r="I6" s="465"/>
      <c r="J6" s="721" t="s">
        <v>284</v>
      </c>
      <c r="K6" s="722"/>
      <c r="L6" s="722"/>
      <c r="M6" s="723"/>
      <c r="N6" s="465"/>
      <c r="O6" s="721" t="s">
        <v>285</v>
      </c>
      <c r="P6" s="722"/>
      <c r="Q6" s="722"/>
      <c r="R6" s="723"/>
      <c r="S6" s="465"/>
      <c r="T6" s="721" t="s">
        <v>286</v>
      </c>
      <c r="U6" s="722"/>
      <c r="V6" s="722"/>
      <c r="W6" s="723"/>
    </row>
    <row r="7" spans="1:44" ht="36.6" customHeight="1" x14ac:dyDescent="0.2">
      <c r="A7" s="734" t="s">
        <v>129</v>
      </c>
      <c r="B7" s="735"/>
      <c r="C7" s="735"/>
      <c r="D7" s="736"/>
      <c r="E7" s="721" t="s">
        <v>273</v>
      </c>
      <c r="F7" s="722"/>
      <c r="G7" s="722"/>
      <c r="H7" s="723"/>
      <c r="I7" s="465"/>
      <c r="J7" s="721" t="s">
        <v>274</v>
      </c>
      <c r="K7" s="722"/>
      <c r="L7" s="722"/>
      <c r="M7" s="723"/>
      <c r="N7" s="465"/>
      <c r="O7" s="721" t="s">
        <v>275</v>
      </c>
      <c r="P7" s="722"/>
      <c r="Q7" s="722"/>
      <c r="R7" s="723"/>
      <c r="S7" s="465"/>
      <c r="T7" s="721" t="s">
        <v>276</v>
      </c>
      <c r="U7" s="722"/>
      <c r="V7" s="722"/>
      <c r="W7" s="723"/>
    </row>
    <row r="8" spans="1:44" ht="31.15" customHeight="1" x14ac:dyDescent="0.2">
      <c r="A8" s="734" t="s">
        <v>283</v>
      </c>
      <c r="B8" s="735"/>
      <c r="C8" s="735"/>
      <c r="D8" s="736"/>
      <c r="E8" s="721" t="s">
        <v>269</v>
      </c>
      <c r="F8" s="722"/>
      <c r="G8" s="722"/>
      <c r="H8" s="723"/>
      <c r="I8" s="465"/>
      <c r="J8" s="721" t="s">
        <v>270</v>
      </c>
      <c r="K8" s="722"/>
      <c r="L8" s="722"/>
      <c r="M8" s="723"/>
      <c r="N8" s="465"/>
      <c r="O8" s="721" t="s">
        <v>271</v>
      </c>
      <c r="P8" s="722"/>
      <c r="Q8" s="722"/>
      <c r="R8" s="723"/>
      <c r="S8" s="465"/>
      <c r="T8" s="721" t="s">
        <v>272</v>
      </c>
      <c r="U8" s="722"/>
      <c r="V8" s="722"/>
      <c r="W8" s="723"/>
    </row>
    <row r="9" spans="1:44" ht="13.9" customHeight="1" x14ac:dyDescent="0.2">
      <c r="A9" s="467"/>
      <c r="B9" s="461"/>
      <c r="C9" s="461"/>
      <c r="D9" s="461"/>
    </row>
    <row r="10" spans="1:44" x14ac:dyDescent="0.2">
      <c r="A10" s="731" t="s">
        <v>288</v>
      </c>
      <c r="B10" s="732"/>
      <c r="C10" s="732"/>
      <c r="D10" s="733"/>
      <c r="E10" s="724" t="s">
        <v>1</v>
      </c>
      <c r="F10" s="725"/>
      <c r="G10" s="725"/>
      <c r="H10" s="726"/>
      <c r="I10" s="464"/>
      <c r="J10" s="724" t="s">
        <v>2</v>
      </c>
      <c r="K10" s="725"/>
      <c r="L10" s="725"/>
      <c r="M10" s="726"/>
      <c r="N10" s="464"/>
      <c r="O10" s="724" t="s">
        <v>3</v>
      </c>
      <c r="P10" s="725"/>
      <c r="Q10" s="725"/>
      <c r="R10" s="726"/>
      <c r="S10" s="464"/>
      <c r="T10" s="724" t="s">
        <v>4</v>
      </c>
      <c r="U10" s="725"/>
      <c r="V10" s="725"/>
      <c r="W10" s="726"/>
    </row>
    <row r="11" spans="1:44" ht="24.6" customHeight="1" x14ac:dyDescent="0.2">
      <c r="A11" s="734" t="s">
        <v>133</v>
      </c>
      <c r="B11" s="735"/>
      <c r="C11" s="735"/>
      <c r="D11" s="736"/>
      <c r="E11" s="721" t="s">
        <v>289</v>
      </c>
      <c r="F11" s="722"/>
      <c r="G11" s="722"/>
      <c r="H11" s="723"/>
      <c r="I11" s="465"/>
      <c r="J11" s="721" t="s">
        <v>290</v>
      </c>
      <c r="K11" s="722"/>
      <c r="L11" s="722"/>
      <c r="M11" s="723"/>
      <c r="N11" s="465"/>
      <c r="O11" s="721" t="s">
        <v>291</v>
      </c>
      <c r="P11" s="722"/>
      <c r="Q11" s="722"/>
      <c r="R11" s="723"/>
      <c r="S11" s="465"/>
      <c r="T11" s="721" t="s">
        <v>307</v>
      </c>
      <c r="U11" s="722"/>
      <c r="V11" s="722"/>
      <c r="W11" s="723"/>
    </row>
    <row r="12" spans="1:44" ht="42" customHeight="1" x14ac:dyDescent="0.2">
      <c r="A12" s="734" t="s">
        <v>134</v>
      </c>
      <c r="B12" s="735"/>
      <c r="C12" s="735"/>
      <c r="D12" s="736"/>
      <c r="E12" s="721" t="s">
        <v>292</v>
      </c>
      <c r="F12" s="722"/>
      <c r="G12" s="722"/>
      <c r="H12" s="723"/>
      <c r="I12" s="465"/>
      <c r="J12" s="721" t="s">
        <v>293</v>
      </c>
      <c r="K12" s="722"/>
      <c r="L12" s="722"/>
      <c r="M12" s="723"/>
      <c r="N12" s="465"/>
      <c r="O12" s="721" t="s">
        <v>294</v>
      </c>
      <c r="P12" s="722"/>
      <c r="Q12" s="722"/>
      <c r="R12" s="723"/>
      <c r="S12" s="465"/>
      <c r="T12" s="721" t="s">
        <v>308</v>
      </c>
      <c r="U12" s="722"/>
      <c r="V12" s="722"/>
      <c r="W12" s="723"/>
    </row>
    <row r="13" spans="1:44" ht="36.6" customHeight="1" x14ac:dyDescent="0.2">
      <c r="A13" s="734" t="s">
        <v>295</v>
      </c>
      <c r="B13" s="735"/>
      <c r="C13" s="735"/>
      <c r="D13" s="736"/>
      <c r="E13" s="721" t="s">
        <v>277</v>
      </c>
      <c r="F13" s="722"/>
      <c r="G13" s="722"/>
      <c r="H13" s="723"/>
      <c r="I13" s="465"/>
      <c r="J13" s="721" t="s">
        <v>296</v>
      </c>
      <c r="K13" s="722"/>
      <c r="L13" s="722"/>
      <c r="M13" s="723"/>
      <c r="N13" s="465"/>
      <c r="O13" s="721" t="s">
        <v>278</v>
      </c>
      <c r="P13" s="722"/>
      <c r="Q13" s="722"/>
      <c r="R13" s="723"/>
      <c r="S13" s="465"/>
      <c r="T13" s="721" t="s">
        <v>309</v>
      </c>
      <c r="U13" s="722"/>
      <c r="V13" s="722"/>
      <c r="W13" s="723"/>
    </row>
    <row r="14" spans="1:44" ht="43.15" customHeight="1" x14ac:dyDescent="0.2">
      <c r="A14" s="734" t="s">
        <v>136</v>
      </c>
      <c r="B14" s="735"/>
      <c r="C14" s="735"/>
      <c r="D14" s="736"/>
      <c r="E14" s="721" t="s">
        <v>297</v>
      </c>
      <c r="F14" s="722"/>
      <c r="G14" s="722"/>
      <c r="H14" s="723"/>
      <c r="I14" s="465"/>
      <c r="J14" s="721" t="s">
        <v>298</v>
      </c>
      <c r="K14" s="722"/>
      <c r="L14" s="722"/>
      <c r="M14" s="723"/>
      <c r="N14" s="465"/>
      <c r="O14" s="721" t="s">
        <v>299</v>
      </c>
      <c r="P14" s="722"/>
      <c r="Q14" s="722"/>
      <c r="R14" s="723"/>
      <c r="S14" s="465"/>
      <c r="T14" s="721" t="s">
        <v>310</v>
      </c>
      <c r="U14" s="722"/>
      <c r="V14" s="722"/>
      <c r="W14" s="723"/>
    </row>
    <row r="15" spans="1:44" ht="40.15" customHeight="1" x14ac:dyDescent="0.2">
      <c r="A15" s="734" t="s">
        <v>137</v>
      </c>
      <c r="B15" s="735"/>
      <c r="C15" s="735"/>
      <c r="D15" s="736"/>
      <c r="E15" s="721" t="s">
        <v>300</v>
      </c>
      <c r="F15" s="722"/>
      <c r="G15" s="722"/>
      <c r="H15" s="723"/>
      <c r="I15" s="465"/>
      <c r="J15" s="721" t="s">
        <v>301</v>
      </c>
      <c r="K15" s="722"/>
      <c r="L15" s="722"/>
      <c r="M15" s="723"/>
      <c r="N15" s="465"/>
      <c r="O15" s="721" t="s">
        <v>302</v>
      </c>
      <c r="P15" s="722"/>
      <c r="Q15" s="722"/>
      <c r="R15" s="723"/>
      <c r="S15" s="465"/>
      <c r="T15" s="721" t="s">
        <v>312</v>
      </c>
      <c r="U15" s="722"/>
      <c r="V15" s="722"/>
      <c r="W15" s="723"/>
    </row>
    <row r="16" spans="1:44" s="70" customFormat="1" ht="36.6" customHeight="1" x14ac:dyDescent="0.2">
      <c r="A16" s="734" t="s">
        <v>303</v>
      </c>
      <c r="B16" s="735"/>
      <c r="C16" s="735"/>
      <c r="D16" s="736"/>
      <c r="E16" s="721" t="s">
        <v>304</v>
      </c>
      <c r="F16" s="722"/>
      <c r="G16" s="722"/>
      <c r="H16" s="723"/>
      <c r="I16" s="465"/>
      <c r="J16" s="721" t="s">
        <v>305</v>
      </c>
      <c r="K16" s="722"/>
      <c r="L16" s="722"/>
      <c r="M16" s="723"/>
      <c r="N16" s="465"/>
      <c r="O16" s="721" t="s">
        <v>306</v>
      </c>
      <c r="P16" s="722"/>
      <c r="Q16" s="722"/>
      <c r="R16" s="723"/>
      <c r="S16" s="465"/>
      <c r="T16" s="721" t="s">
        <v>313</v>
      </c>
      <c r="U16" s="722"/>
      <c r="V16" s="722"/>
      <c r="W16" s="723"/>
      <c r="Y16" s="2"/>
      <c r="Z16" s="2"/>
      <c r="AA16" s="2"/>
      <c r="AB16" s="2"/>
      <c r="AD16" s="2"/>
      <c r="AE16" s="2"/>
      <c r="AF16" s="2"/>
      <c r="AG16" s="2"/>
      <c r="AI16" s="2"/>
      <c r="AJ16" s="2"/>
      <c r="AK16" s="2"/>
      <c r="AL16" s="2"/>
      <c r="AM16" s="2"/>
      <c r="AN16" s="2"/>
      <c r="AO16" s="2"/>
      <c r="AP16" s="2"/>
      <c r="AQ16" s="2"/>
      <c r="AR16" s="2"/>
    </row>
    <row r="17" spans="1:44" s="70" customFormat="1" ht="36.6" customHeight="1" x14ac:dyDescent="0.2">
      <c r="A17" s="734" t="s">
        <v>139</v>
      </c>
      <c r="B17" s="735"/>
      <c r="C17" s="735"/>
      <c r="D17" s="736"/>
      <c r="E17" s="721" t="s">
        <v>315</v>
      </c>
      <c r="F17" s="722"/>
      <c r="G17" s="722"/>
      <c r="H17" s="723"/>
      <c r="I17" s="465"/>
      <c r="J17" s="721" t="s">
        <v>318</v>
      </c>
      <c r="K17" s="722"/>
      <c r="L17" s="722"/>
      <c r="M17" s="723"/>
      <c r="N17" s="465"/>
      <c r="O17" s="721" t="s">
        <v>322</v>
      </c>
      <c r="P17" s="722"/>
      <c r="Q17" s="722"/>
      <c r="R17" s="723"/>
      <c r="S17" s="465"/>
      <c r="T17" s="721" t="s">
        <v>350</v>
      </c>
      <c r="U17" s="722"/>
      <c r="V17" s="722"/>
      <c r="W17" s="723"/>
      <c r="Y17" s="2"/>
      <c r="Z17" s="2"/>
      <c r="AA17" s="2"/>
      <c r="AB17" s="2"/>
      <c r="AD17" s="2"/>
      <c r="AE17" s="2"/>
      <c r="AF17" s="2"/>
      <c r="AG17" s="2"/>
      <c r="AI17" s="2"/>
      <c r="AJ17" s="2"/>
      <c r="AK17" s="2"/>
      <c r="AL17" s="2"/>
      <c r="AM17" s="2"/>
      <c r="AN17" s="2"/>
      <c r="AO17" s="2"/>
      <c r="AP17" s="2"/>
      <c r="AQ17" s="2"/>
      <c r="AR17" s="2"/>
    </row>
    <row r="18" spans="1:44" s="70" customFormat="1" ht="40.15" customHeight="1" x14ac:dyDescent="0.2">
      <c r="A18" s="734" t="s">
        <v>314</v>
      </c>
      <c r="B18" s="735"/>
      <c r="C18" s="735"/>
      <c r="D18" s="736"/>
      <c r="E18" s="721" t="s">
        <v>315</v>
      </c>
      <c r="F18" s="722"/>
      <c r="G18" s="722"/>
      <c r="H18" s="723"/>
      <c r="I18" s="465"/>
      <c r="J18" s="721" t="s">
        <v>319</v>
      </c>
      <c r="K18" s="722"/>
      <c r="L18" s="722"/>
      <c r="M18" s="723"/>
      <c r="N18" s="465"/>
      <c r="O18" s="721" t="s">
        <v>323</v>
      </c>
      <c r="P18" s="722"/>
      <c r="Q18" s="722"/>
      <c r="R18" s="723"/>
      <c r="S18" s="465"/>
      <c r="T18" s="721" t="s">
        <v>327</v>
      </c>
      <c r="U18" s="722"/>
      <c r="V18" s="722"/>
      <c r="W18" s="723"/>
      <c r="Y18" s="2"/>
      <c r="Z18" s="2"/>
      <c r="AA18" s="2"/>
      <c r="AB18" s="2"/>
      <c r="AD18" s="2"/>
      <c r="AE18" s="2"/>
      <c r="AF18" s="2"/>
      <c r="AG18" s="2"/>
      <c r="AI18" s="2"/>
      <c r="AJ18" s="2"/>
      <c r="AK18" s="2"/>
      <c r="AL18" s="2"/>
      <c r="AM18" s="2"/>
      <c r="AN18" s="2"/>
      <c r="AO18" s="2"/>
      <c r="AP18" s="2"/>
      <c r="AQ18" s="2"/>
      <c r="AR18" s="2"/>
    </row>
    <row r="19" spans="1:44" s="70" customFormat="1" ht="39" customHeight="1" x14ac:dyDescent="0.2">
      <c r="A19" s="734" t="s">
        <v>141</v>
      </c>
      <c r="B19" s="735"/>
      <c r="C19" s="735"/>
      <c r="D19" s="736"/>
      <c r="E19" s="721" t="s">
        <v>316</v>
      </c>
      <c r="F19" s="722"/>
      <c r="G19" s="722"/>
      <c r="H19" s="723"/>
      <c r="I19" s="465"/>
      <c r="J19" s="721" t="s">
        <v>320</v>
      </c>
      <c r="K19" s="722"/>
      <c r="L19" s="722"/>
      <c r="M19" s="723"/>
      <c r="N19" s="465"/>
      <c r="O19" s="721" t="s">
        <v>324</v>
      </c>
      <c r="P19" s="722"/>
      <c r="Q19" s="722"/>
      <c r="R19" s="723"/>
      <c r="S19" s="465"/>
      <c r="T19" s="721" t="s">
        <v>328</v>
      </c>
      <c r="U19" s="722"/>
      <c r="V19" s="722"/>
      <c r="W19" s="723"/>
      <c r="Y19" s="2"/>
      <c r="Z19" s="2"/>
      <c r="AA19" s="2"/>
      <c r="AB19" s="2"/>
      <c r="AD19" s="2"/>
      <c r="AE19" s="2"/>
      <c r="AF19" s="2"/>
      <c r="AG19" s="2"/>
      <c r="AI19" s="2"/>
      <c r="AJ19" s="2"/>
      <c r="AK19" s="2"/>
      <c r="AL19" s="2"/>
      <c r="AM19" s="2"/>
      <c r="AN19" s="2"/>
      <c r="AO19" s="2"/>
      <c r="AP19" s="2"/>
      <c r="AQ19" s="2"/>
      <c r="AR19" s="2"/>
    </row>
    <row r="20" spans="1:44" s="70" customFormat="1" ht="36.6" customHeight="1" x14ac:dyDescent="0.2">
      <c r="A20" s="734" t="s">
        <v>142</v>
      </c>
      <c r="B20" s="735"/>
      <c r="C20" s="735"/>
      <c r="D20" s="736"/>
      <c r="E20" s="721" t="s">
        <v>317</v>
      </c>
      <c r="F20" s="722"/>
      <c r="G20" s="722"/>
      <c r="H20" s="723"/>
      <c r="I20" s="465"/>
      <c r="J20" s="721" t="s">
        <v>321</v>
      </c>
      <c r="K20" s="722"/>
      <c r="L20" s="722"/>
      <c r="M20" s="723"/>
      <c r="N20" s="465"/>
      <c r="O20" s="721" t="s">
        <v>325</v>
      </c>
      <c r="P20" s="722"/>
      <c r="Q20" s="722"/>
      <c r="R20" s="723"/>
      <c r="S20" s="465"/>
      <c r="T20" s="721" t="s">
        <v>349</v>
      </c>
      <c r="U20" s="722"/>
      <c r="V20" s="722"/>
      <c r="W20" s="723"/>
      <c r="Y20" s="2"/>
      <c r="Z20" s="2"/>
      <c r="AA20" s="2"/>
      <c r="AB20" s="2"/>
      <c r="AD20" s="2"/>
      <c r="AE20" s="2"/>
      <c r="AF20" s="2"/>
      <c r="AG20" s="2"/>
      <c r="AI20" s="2"/>
      <c r="AJ20" s="2"/>
      <c r="AK20" s="2"/>
      <c r="AL20" s="2"/>
      <c r="AM20" s="2"/>
      <c r="AN20" s="2"/>
      <c r="AO20" s="2"/>
      <c r="AP20" s="2"/>
      <c r="AQ20" s="2"/>
      <c r="AR20" s="2"/>
    </row>
    <row r="21" spans="1:44" s="70" customFormat="1" ht="9.6" customHeight="1" x14ac:dyDescent="0.2">
      <c r="A21" s="393"/>
      <c r="B21" s="2"/>
      <c r="C21" s="2"/>
      <c r="D21" s="2"/>
      <c r="E21" s="2"/>
      <c r="F21" s="2"/>
      <c r="G21" s="2"/>
      <c r="H21" s="2"/>
      <c r="J21" s="2"/>
      <c r="K21" s="2"/>
      <c r="L21" s="2"/>
      <c r="M21" s="2"/>
      <c r="O21" s="2"/>
      <c r="P21" s="2"/>
      <c r="Q21" s="2"/>
      <c r="R21" s="2"/>
      <c r="T21" s="2"/>
      <c r="U21" s="2"/>
      <c r="V21" s="2"/>
      <c r="W21" s="2"/>
      <c r="Y21" s="2"/>
      <c r="Z21" s="2"/>
      <c r="AA21" s="2"/>
      <c r="AB21" s="2"/>
      <c r="AD21" s="2"/>
      <c r="AE21" s="2"/>
      <c r="AF21" s="2"/>
      <c r="AG21" s="2"/>
      <c r="AI21" s="2"/>
      <c r="AJ21" s="2"/>
      <c r="AK21" s="2"/>
      <c r="AL21" s="2"/>
      <c r="AM21" s="2"/>
      <c r="AN21" s="2"/>
      <c r="AO21" s="2"/>
      <c r="AP21" s="2"/>
      <c r="AQ21" s="2"/>
      <c r="AR21" s="2"/>
    </row>
    <row r="22" spans="1:44" s="70" customFormat="1" x14ac:dyDescent="0.2">
      <c r="A22" s="731" t="s">
        <v>311</v>
      </c>
      <c r="B22" s="732"/>
      <c r="C22" s="732"/>
      <c r="D22" s="733"/>
      <c r="E22" s="724" t="s">
        <v>1</v>
      </c>
      <c r="F22" s="725"/>
      <c r="G22" s="725"/>
      <c r="H22" s="726"/>
      <c r="I22" s="464"/>
      <c r="J22" s="724" t="s">
        <v>2</v>
      </c>
      <c r="K22" s="725"/>
      <c r="L22" s="725"/>
      <c r="M22" s="726"/>
      <c r="N22" s="464"/>
      <c r="O22" s="724" t="s">
        <v>3</v>
      </c>
      <c r="P22" s="725"/>
      <c r="Q22" s="725"/>
      <c r="R22" s="726"/>
      <c r="S22" s="464"/>
      <c r="T22" s="724" t="s">
        <v>4</v>
      </c>
      <c r="U22" s="725"/>
      <c r="V22" s="725"/>
      <c r="W22" s="726"/>
      <c r="Y22" s="2"/>
      <c r="Z22" s="2"/>
      <c r="AA22" s="2"/>
      <c r="AB22" s="2"/>
      <c r="AD22" s="2"/>
      <c r="AE22" s="2"/>
      <c r="AF22" s="2"/>
      <c r="AG22" s="2"/>
      <c r="AI22" s="2"/>
      <c r="AJ22" s="2"/>
      <c r="AK22" s="2"/>
      <c r="AL22" s="2"/>
      <c r="AM22" s="2"/>
      <c r="AN22" s="2"/>
      <c r="AO22" s="2"/>
      <c r="AP22" s="2"/>
      <c r="AQ22" s="2"/>
      <c r="AR22" s="2"/>
    </row>
    <row r="23" spans="1:44" s="70" customFormat="1" ht="39.6" customHeight="1" x14ac:dyDescent="0.2">
      <c r="A23" s="734" t="s">
        <v>330</v>
      </c>
      <c r="B23" s="735"/>
      <c r="C23" s="735"/>
      <c r="D23" s="736"/>
      <c r="E23" s="721" t="s">
        <v>332</v>
      </c>
      <c r="F23" s="722"/>
      <c r="G23" s="722"/>
      <c r="H23" s="723"/>
      <c r="I23" s="465"/>
      <c r="J23" s="721" t="s">
        <v>336</v>
      </c>
      <c r="K23" s="722"/>
      <c r="L23" s="722"/>
      <c r="M23" s="723"/>
      <c r="N23" s="465"/>
      <c r="O23" s="721" t="s">
        <v>340</v>
      </c>
      <c r="P23" s="722"/>
      <c r="Q23" s="722"/>
      <c r="R23" s="723"/>
      <c r="S23" s="465"/>
      <c r="T23" s="721" t="s">
        <v>347</v>
      </c>
      <c r="U23" s="722"/>
      <c r="V23" s="722"/>
      <c r="W23" s="723"/>
      <c r="Y23" s="2"/>
      <c r="Z23" s="2"/>
      <c r="AA23" s="2"/>
      <c r="AB23" s="2"/>
      <c r="AD23" s="2"/>
      <c r="AE23" s="2"/>
      <c r="AF23" s="2"/>
      <c r="AG23" s="2"/>
      <c r="AI23" s="2"/>
      <c r="AJ23" s="2"/>
      <c r="AK23" s="2"/>
      <c r="AL23" s="2"/>
      <c r="AM23" s="2"/>
      <c r="AN23" s="2"/>
      <c r="AO23" s="2"/>
      <c r="AP23" s="2"/>
      <c r="AQ23" s="2"/>
      <c r="AR23" s="2"/>
    </row>
    <row r="24" spans="1:44" s="70" customFormat="1" ht="40.9" customHeight="1" x14ac:dyDescent="0.2">
      <c r="A24" s="734" t="s">
        <v>146</v>
      </c>
      <c r="B24" s="735"/>
      <c r="C24" s="735"/>
      <c r="D24" s="736"/>
      <c r="E24" s="721" t="s">
        <v>333</v>
      </c>
      <c r="F24" s="722"/>
      <c r="G24" s="722"/>
      <c r="H24" s="723"/>
      <c r="I24" s="465"/>
      <c r="J24" s="721" t="s">
        <v>337</v>
      </c>
      <c r="K24" s="722"/>
      <c r="L24" s="722"/>
      <c r="M24" s="723"/>
      <c r="N24" s="465"/>
      <c r="O24" s="721" t="s">
        <v>341</v>
      </c>
      <c r="P24" s="722"/>
      <c r="Q24" s="722"/>
      <c r="R24" s="723"/>
      <c r="S24" s="465"/>
      <c r="T24" s="721" t="s">
        <v>344</v>
      </c>
      <c r="U24" s="722"/>
      <c r="V24" s="722"/>
      <c r="W24" s="723"/>
      <c r="Y24" s="2"/>
      <c r="Z24" s="2"/>
      <c r="AA24" s="2"/>
      <c r="AB24" s="2"/>
      <c r="AD24" s="2"/>
      <c r="AE24" s="2"/>
      <c r="AF24" s="2"/>
      <c r="AG24" s="2"/>
      <c r="AI24" s="2"/>
      <c r="AJ24" s="2"/>
      <c r="AK24" s="2"/>
      <c r="AL24" s="2"/>
      <c r="AM24" s="2"/>
      <c r="AN24" s="2"/>
      <c r="AO24" s="2"/>
      <c r="AP24" s="2"/>
      <c r="AQ24" s="2"/>
      <c r="AR24" s="2"/>
    </row>
    <row r="25" spans="1:44" s="70" customFormat="1" ht="45.6" customHeight="1" x14ac:dyDescent="0.2">
      <c r="A25" s="734" t="s">
        <v>147</v>
      </c>
      <c r="B25" s="735"/>
      <c r="C25" s="735"/>
      <c r="D25" s="736"/>
      <c r="E25" s="721" t="s">
        <v>334</v>
      </c>
      <c r="F25" s="722"/>
      <c r="G25" s="722"/>
      <c r="H25" s="723"/>
      <c r="I25" s="465"/>
      <c r="J25" s="721" t="s">
        <v>338</v>
      </c>
      <c r="K25" s="722"/>
      <c r="L25" s="722"/>
      <c r="M25" s="723"/>
      <c r="N25" s="465"/>
      <c r="O25" s="721" t="s">
        <v>342</v>
      </c>
      <c r="P25" s="722"/>
      <c r="Q25" s="722"/>
      <c r="R25" s="723"/>
      <c r="S25" s="465"/>
      <c r="T25" s="721" t="s">
        <v>348</v>
      </c>
      <c r="U25" s="722"/>
      <c r="V25" s="722"/>
      <c r="W25" s="723"/>
      <c r="Y25" s="2"/>
      <c r="Z25" s="2"/>
      <c r="AA25" s="2"/>
      <c r="AB25" s="2"/>
      <c r="AD25" s="2"/>
      <c r="AE25" s="2"/>
      <c r="AF25" s="2"/>
      <c r="AG25" s="2"/>
      <c r="AI25" s="2"/>
      <c r="AJ25" s="2"/>
      <c r="AK25" s="2"/>
      <c r="AL25" s="2"/>
      <c r="AM25" s="2"/>
      <c r="AN25" s="2"/>
      <c r="AO25" s="2"/>
      <c r="AP25" s="2"/>
      <c r="AQ25" s="2"/>
      <c r="AR25" s="2"/>
    </row>
    <row r="26" spans="1:44" s="70" customFormat="1" ht="68.45" customHeight="1" x14ac:dyDescent="0.2">
      <c r="A26" s="734" t="s">
        <v>331</v>
      </c>
      <c r="B26" s="735"/>
      <c r="C26" s="735"/>
      <c r="D26" s="736"/>
      <c r="E26" s="721" t="s">
        <v>335</v>
      </c>
      <c r="F26" s="722"/>
      <c r="G26" s="722"/>
      <c r="H26" s="723"/>
      <c r="I26" s="465"/>
      <c r="J26" s="721" t="s">
        <v>339</v>
      </c>
      <c r="K26" s="722"/>
      <c r="L26" s="722"/>
      <c r="M26" s="723"/>
      <c r="N26" s="465"/>
      <c r="O26" s="721" t="s">
        <v>343</v>
      </c>
      <c r="P26" s="722"/>
      <c r="Q26" s="722"/>
      <c r="R26" s="723"/>
      <c r="S26" s="465"/>
      <c r="T26" s="721" t="s">
        <v>352</v>
      </c>
      <c r="U26" s="722"/>
      <c r="V26" s="722"/>
      <c r="W26" s="723"/>
      <c r="Y26" s="2"/>
      <c r="Z26" s="2"/>
      <c r="AA26" s="2"/>
      <c r="AB26" s="2"/>
      <c r="AD26" s="2"/>
      <c r="AE26" s="2"/>
      <c r="AF26" s="2"/>
      <c r="AG26" s="2"/>
      <c r="AI26" s="2"/>
      <c r="AJ26" s="2"/>
      <c r="AK26" s="2"/>
      <c r="AL26" s="2"/>
      <c r="AM26" s="2"/>
      <c r="AN26" s="2"/>
      <c r="AO26" s="2"/>
      <c r="AP26" s="2"/>
      <c r="AQ26" s="2"/>
      <c r="AR26" s="2"/>
    </row>
  </sheetData>
  <sheetProtection algorithmName="SHA-512" hashValue="zyaZp+pxEgX6yfLzw0Re4LuN0ieIWSZ9CRZs/+DgZyT1G39Bpun2T0gwVEurnk1fyBIXAb8CIOArazJc5sb/jg==" saltValue="NA63pIbjrUQM3n2vtRK2mg==" spinCount="100000" sheet="1" formatColumns="0" formatRows="0" selectLockedCells="1"/>
  <mergeCells count="106">
    <mergeCell ref="A26:D26"/>
    <mergeCell ref="E26:H26"/>
    <mergeCell ref="J26:M26"/>
    <mergeCell ref="O26:R26"/>
    <mergeCell ref="T26:W26"/>
    <mergeCell ref="A24:D24"/>
    <mergeCell ref="E24:H24"/>
    <mergeCell ref="J24:M24"/>
    <mergeCell ref="O24:R24"/>
    <mergeCell ref="T24:W24"/>
    <mergeCell ref="A25:D25"/>
    <mergeCell ref="E25:H25"/>
    <mergeCell ref="J25:M25"/>
    <mergeCell ref="O25:R25"/>
    <mergeCell ref="T25:W25"/>
    <mergeCell ref="A22:D22"/>
    <mergeCell ref="E22:H22"/>
    <mergeCell ref="J22:M22"/>
    <mergeCell ref="O22:R22"/>
    <mergeCell ref="T22:W22"/>
    <mergeCell ref="A23:D23"/>
    <mergeCell ref="E23:H23"/>
    <mergeCell ref="J23:M23"/>
    <mergeCell ref="O23:R23"/>
    <mergeCell ref="T23:W23"/>
    <mergeCell ref="A19:D19"/>
    <mergeCell ref="E19:H19"/>
    <mergeCell ref="J19:M19"/>
    <mergeCell ref="O19:R19"/>
    <mergeCell ref="T19:W19"/>
    <mergeCell ref="A20:D20"/>
    <mergeCell ref="E20:H20"/>
    <mergeCell ref="J20:M20"/>
    <mergeCell ref="O20:R20"/>
    <mergeCell ref="T20:W20"/>
    <mergeCell ref="A17:D17"/>
    <mergeCell ref="E17:H17"/>
    <mergeCell ref="J17:M17"/>
    <mergeCell ref="O17:R17"/>
    <mergeCell ref="T17:W17"/>
    <mergeCell ref="A18:D18"/>
    <mergeCell ref="E18:H18"/>
    <mergeCell ref="J18:M18"/>
    <mergeCell ref="O18:R18"/>
    <mergeCell ref="T18:W18"/>
    <mergeCell ref="A15:D15"/>
    <mergeCell ref="E15:H15"/>
    <mergeCell ref="J15:M15"/>
    <mergeCell ref="O15:R15"/>
    <mergeCell ref="T15:W15"/>
    <mergeCell ref="A16:D16"/>
    <mergeCell ref="E16:H16"/>
    <mergeCell ref="J16:M16"/>
    <mergeCell ref="O16:R16"/>
    <mergeCell ref="T16:W16"/>
    <mergeCell ref="A13:D13"/>
    <mergeCell ref="E13:H13"/>
    <mergeCell ref="J13:M13"/>
    <mergeCell ref="O13:R13"/>
    <mergeCell ref="T13:W13"/>
    <mergeCell ref="A14:D14"/>
    <mergeCell ref="E14:H14"/>
    <mergeCell ref="J14:M14"/>
    <mergeCell ref="O14:R14"/>
    <mergeCell ref="T14:W14"/>
    <mergeCell ref="A11:D11"/>
    <mergeCell ref="E11:H11"/>
    <mergeCell ref="J11:M11"/>
    <mergeCell ref="O11:R11"/>
    <mergeCell ref="T11:W11"/>
    <mergeCell ref="A12:D12"/>
    <mergeCell ref="E12:H12"/>
    <mergeCell ref="J12:M12"/>
    <mergeCell ref="O12:R12"/>
    <mergeCell ref="T12:W12"/>
    <mergeCell ref="A8:D8"/>
    <mergeCell ref="E8:H8"/>
    <mergeCell ref="J8:M8"/>
    <mergeCell ref="O8:R8"/>
    <mergeCell ref="T8:W8"/>
    <mergeCell ref="A10:D10"/>
    <mergeCell ref="E10:H10"/>
    <mergeCell ref="J10:M10"/>
    <mergeCell ref="O10:R10"/>
    <mergeCell ref="T10:W10"/>
    <mergeCell ref="A6:D6"/>
    <mergeCell ref="E6:H6"/>
    <mergeCell ref="J6:M6"/>
    <mergeCell ref="O6:R6"/>
    <mergeCell ref="T6:W6"/>
    <mergeCell ref="A7:D7"/>
    <mergeCell ref="E7:H7"/>
    <mergeCell ref="J7:M7"/>
    <mergeCell ref="O7:R7"/>
    <mergeCell ref="T7:W7"/>
    <mergeCell ref="A2:W2"/>
    <mergeCell ref="A4:D4"/>
    <mergeCell ref="E4:H4"/>
    <mergeCell ref="J4:M4"/>
    <mergeCell ref="O4:R4"/>
    <mergeCell ref="T4:W4"/>
    <mergeCell ref="A5:D5"/>
    <mergeCell ref="E5:H5"/>
    <mergeCell ref="J5:M5"/>
    <mergeCell ref="O5:R5"/>
    <mergeCell ref="T5:W5"/>
  </mergeCells>
  <dataValidations count="4">
    <dataValidation type="decimal" allowBlank="1" showInputMessage="1" showErrorMessage="1" sqref="E1 T1 AN1:AN2 Y1:Y2 J1 AD1:AD2 O1 AI1:AI2">
      <formula1>0</formula1>
      <formula2>10</formula2>
    </dataValidation>
    <dataValidation type="decimal" allowBlank="1" showInputMessage="1" showErrorMessage="1" sqref="N1 I1 AH1:AH2 AC1:AC2 X1:X2 AM1:AM2 S1">
      <formula1>0</formula1>
      <formula2>30</formula2>
    </dataValidation>
    <dataValidation allowBlank="1" showInputMessage="1" showErrorMessage="1" sqref="R1 M1 AL1:AL2 AG1:AG2 AB1:AB2 AQ1:AQ2 W1"/>
    <dataValidation allowBlank="1" showInputMessage="1" showErrorMessage="1" prompt="Note sur 30_x000a_" sqref="H1"/>
  </dataValidations>
  <pageMargins left="0" right="0" top="0" bottom="0" header="0.31496062992125984" footer="0.31496062992125984"/>
  <pageSetup paperSize="9" orientation="portrait" r:id="rId1"/>
  <colBreaks count="1" manualBreakCount="1">
    <brk id="2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indexed="42"/>
  </sheetPr>
  <dimension ref="A1:AV33"/>
  <sheetViews>
    <sheetView showGridLines="0" zoomScale="85" zoomScaleNormal="85" workbookViewId="0">
      <pane xSplit="9" ySplit="5" topLeftCell="J15" activePane="bottomRight" state="frozen"/>
      <selection pane="topRight" activeCell="J1" sqref="J1"/>
      <selection pane="bottomLeft" activeCell="A6" sqref="A6"/>
      <selection pane="bottomRight" activeCell="J9" sqref="J9"/>
    </sheetView>
  </sheetViews>
  <sheetFormatPr baseColWidth="10" defaultColWidth="11.140625" defaultRowHeight="12.75" x14ac:dyDescent="0.2"/>
  <cols>
    <col min="1" max="1" width="8.85546875" style="2" customWidth="1"/>
    <col min="2" max="2" width="5.140625" style="2" customWidth="1"/>
    <col min="3" max="4" width="4.28515625" style="2" customWidth="1"/>
    <col min="5" max="5" width="6.28515625" style="2" customWidth="1"/>
    <col min="6" max="6" width="13.7109375" style="2" customWidth="1"/>
    <col min="7" max="7" width="10.85546875" style="2" customWidth="1"/>
    <col min="8" max="8" width="9.28515625" style="2" customWidth="1"/>
    <col min="9" max="9" width="12" style="2" customWidth="1"/>
    <col min="10" max="10" width="5.28515625" style="2" customWidth="1"/>
    <col min="11" max="11" width="4.42578125" style="2" customWidth="1"/>
    <col min="12" max="12" width="4.7109375" style="2" customWidth="1"/>
    <col min="13" max="13" width="4.85546875" style="2" customWidth="1"/>
    <col min="14" max="14" width="1.42578125" style="70" customWidth="1"/>
    <col min="15" max="17" width="4.7109375" style="2" customWidth="1"/>
    <col min="18" max="18" width="4.5703125" style="2" customWidth="1"/>
    <col min="19" max="19" width="1" style="70" customWidth="1"/>
    <col min="20" max="20" width="5.140625" style="2" customWidth="1"/>
    <col min="21" max="22" width="4.28515625" style="2" customWidth="1"/>
    <col min="23" max="23" width="4.5703125" style="2" customWidth="1"/>
    <col min="24" max="24" width="1.28515625" style="70" customWidth="1"/>
    <col min="25" max="25" width="4.7109375" style="2" customWidth="1"/>
    <col min="26" max="26" width="4.140625" style="2" customWidth="1"/>
    <col min="27" max="27" width="4.42578125" style="2" customWidth="1"/>
    <col min="28" max="28" width="3.85546875" style="2" customWidth="1"/>
    <col min="29" max="29" width="0.85546875" style="70" customWidth="1"/>
    <col min="30" max="30" width="4.5703125" style="2" customWidth="1"/>
    <col min="31" max="31" width="4" style="2" customWidth="1"/>
    <col min="32" max="32" width="4.140625" style="2" customWidth="1"/>
    <col min="33" max="33" width="4.28515625" style="2" customWidth="1"/>
    <col min="34" max="34" width="0.85546875" style="70" customWidth="1"/>
    <col min="35" max="37" width="4" style="2" customWidth="1"/>
    <col min="38" max="38" width="4.28515625" style="2" customWidth="1"/>
    <col min="39" max="39" width="1.28515625" style="70" customWidth="1"/>
    <col min="40" max="40" width="4.28515625" style="2" customWidth="1"/>
    <col min="41" max="41" width="4" style="2" customWidth="1"/>
    <col min="42" max="42" width="4.140625" style="2" customWidth="1"/>
    <col min="43" max="43" width="4.28515625" style="2" customWidth="1"/>
    <col min="44" max="44" width="0.85546875" style="2" customWidth="1"/>
    <col min="45" max="48" width="4.5703125" style="2" customWidth="1"/>
    <col min="49" max="16384" width="11.140625" style="2"/>
  </cols>
  <sheetData>
    <row r="1" spans="1:48" s="22" customFormat="1" ht="19.149999999999999" customHeight="1" x14ac:dyDescent="0.2">
      <c r="A1" s="543" t="s">
        <v>32</v>
      </c>
      <c r="B1" s="544"/>
      <c r="C1" s="544"/>
      <c r="D1" s="544"/>
      <c r="E1" s="545"/>
      <c r="G1" s="123" t="s">
        <v>9</v>
      </c>
      <c r="H1" s="403">
        <f>Infos!E3</f>
        <v>0</v>
      </c>
      <c r="I1" s="313"/>
      <c r="J1" s="695" t="s">
        <v>13</v>
      </c>
      <c r="K1" s="695"/>
      <c r="L1" s="695"/>
      <c r="M1" s="695"/>
      <c r="N1" s="696">
        <f>Infos!E7</f>
        <v>0</v>
      </c>
      <c r="O1" s="696"/>
      <c r="P1" s="696"/>
      <c r="Q1" s="696"/>
      <c r="R1" s="696"/>
      <c r="S1" s="696"/>
      <c r="T1" s="696"/>
      <c r="U1" s="696"/>
      <c r="V1" s="696"/>
      <c r="W1" s="404"/>
      <c r="X1" s="404"/>
      <c r="Y1" s="404"/>
      <c r="Z1" s="404"/>
      <c r="AA1" s="24"/>
      <c r="AB1" s="697" t="s">
        <v>12</v>
      </c>
      <c r="AC1" s="697"/>
      <c r="AD1" s="697"/>
      <c r="AE1" s="697"/>
      <c r="AF1" s="697"/>
      <c r="AG1" s="24"/>
      <c r="AH1" s="69"/>
      <c r="AI1" s="698">
        <f>Infos!B7</f>
        <v>44347</v>
      </c>
      <c r="AJ1" s="698"/>
      <c r="AK1" s="698"/>
      <c r="AL1" s="698"/>
      <c r="AM1" s="68"/>
      <c r="AN1" s="24"/>
      <c r="AO1" s="24"/>
      <c r="AP1" s="24"/>
      <c r="AQ1" s="24"/>
    </row>
    <row r="2" spans="1:48" ht="4.5" customHeight="1" x14ac:dyDescent="0.2">
      <c r="J2" s="12"/>
      <c r="K2" s="12"/>
      <c r="L2" s="12"/>
      <c r="M2" s="12"/>
      <c r="O2" s="12"/>
      <c r="P2" s="12"/>
      <c r="Q2" s="12"/>
      <c r="R2" s="12"/>
      <c r="T2" s="12"/>
      <c r="U2" s="12"/>
      <c r="V2" s="12"/>
      <c r="W2" s="12"/>
      <c r="Y2" s="12"/>
      <c r="Z2" s="12"/>
      <c r="AA2" s="12"/>
      <c r="AB2" s="12"/>
      <c r="AD2" s="12"/>
      <c r="AE2" s="12"/>
      <c r="AF2" s="12"/>
      <c r="AG2" s="12"/>
      <c r="AI2" s="12"/>
      <c r="AJ2" s="12"/>
      <c r="AK2" s="12"/>
      <c r="AL2" s="12"/>
      <c r="AN2" s="12"/>
      <c r="AO2" s="12"/>
      <c r="AP2" s="12"/>
      <c r="AQ2" s="12"/>
    </row>
    <row r="3" spans="1:48" ht="13.7" customHeight="1" x14ac:dyDescent="0.25">
      <c r="J3" s="699" t="s">
        <v>164</v>
      </c>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c r="AS3" s="700"/>
      <c r="AT3" s="700"/>
      <c r="AU3" s="700"/>
      <c r="AV3" s="701"/>
    </row>
    <row r="4" spans="1:48" ht="15.75" x14ac:dyDescent="0.25">
      <c r="J4" s="710">
        <f>IF(Infos!$C15="abs","abs",Infos!$B15)</f>
        <v>0</v>
      </c>
      <c r="K4" s="702"/>
      <c r="L4" s="702"/>
      <c r="M4" s="702"/>
      <c r="N4" s="71"/>
      <c r="O4" s="702">
        <f>IF(Infos!$C16="abs","abs",Infos!$B16)</f>
        <v>0</v>
      </c>
      <c r="P4" s="702"/>
      <c r="Q4" s="702"/>
      <c r="R4" s="702"/>
      <c r="S4" s="71"/>
      <c r="T4" s="702">
        <f>IF(Infos!$C17="abs","abs",Infos!$B17)</f>
        <v>0</v>
      </c>
      <c r="U4" s="702"/>
      <c r="V4" s="702"/>
      <c r="W4" s="702"/>
      <c r="X4" s="71"/>
      <c r="Y4" s="702">
        <f>IF(Infos!$C18="abs","abs",Infos!$B18)</f>
        <v>0</v>
      </c>
      <c r="Z4" s="702"/>
      <c r="AA4" s="702"/>
      <c r="AB4" s="702"/>
      <c r="AC4" s="71"/>
      <c r="AD4" s="702">
        <f>IF(Infos!$C19="abs","abs",Infos!$B19)</f>
        <v>0</v>
      </c>
      <c r="AE4" s="702"/>
      <c r="AF4" s="702"/>
      <c r="AG4" s="702"/>
      <c r="AH4" s="71"/>
      <c r="AI4" s="702">
        <f>IF(Infos!$C20="abs","abs",Infos!$B20)</f>
        <v>0</v>
      </c>
      <c r="AJ4" s="702"/>
      <c r="AK4" s="702"/>
      <c r="AL4" s="702"/>
      <c r="AM4" s="71"/>
      <c r="AN4" s="702">
        <f>IF(Infos!$C21="abs","abs",Infos!$B21)</f>
        <v>0</v>
      </c>
      <c r="AO4" s="702"/>
      <c r="AP4" s="702"/>
      <c r="AQ4" s="703"/>
      <c r="AR4" s="71"/>
      <c r="AS4" s="702">
        <f>IF(Infos!$C22="abs","abs",Infos!$B22)</f>
        <v>0</v>
      </c>
      <c r="AT4" s="704"/>
      <c r="AU4" s="704"/>
      <c r="AV4" s="705"/>
    </row>
    <row r="5" spans="1:48" s="153" customFormat="1" ht="13.15" customHeight="1" x14ac:dyDescent="0.2">
      <c r="J5" s="154" t="s">
        <v>1</v>
      </c>
      <c r="K5" s="154" t="s">
        <v>2</v>
      </c>
      <c r="L5" s="154" t="s">
        <v>3</v>
      </c>
      <c r="M5" s="155" t="s">
        <v>4</v>
      </c>
      <c r="N5" s="156"/>
      <c r="O5" s="157" t="s">
        <v>1</v>
      </c>
      <c r="P5" s="154" t="s">
        <v>2</v>
      </c>
      <c r="Q5" s="154" t="s">
        <v>3</v>
      </c>
      <c r="R5" s="155" t="s">
        <v>4</v>
      </c>
      <c r="S5" s="156"/>
      <c r="T5" s="157" t="s">
        <v>1</v>
      </c>
      <c r="U5" s="154" t="s">
        <v>2</v>
      </c>
      <c r="V5" s="154" t="s">
        <v>3</v>
      </c>
      <c r="W5" s="155" t="s">
        <v>4</v>
      </c>
      <c r="X5" s="156"/>
      <c r="Y5" s="157" t="s">
        <v>1</v>
      </c>
      <c r="Z5" s="154" t="s">
        <v>2</v>
      </c>
      <c r="AA5" s="154" t="s">
        <v>3</v>
      </c>
      <c r="AB5" s="155" t="s">
        <v>4</v>
      </c>
      <c r="AC5" s="156"/>
      <c r="AD5" s="157" t="s">
        <v>1</v>
      </c>
      <c r="AE5" s="154" t="s">
        <v>2</v>
      </c>
      <c r="AF5" s="154" t="s">
        <v>3</v>
      </c>
      <c r="AG5" s="155" t="s">
        <v>4</v>
      </c>
      <c r="AH5" s="156"/>
      <c r="AI5" s="157" t="s">
        <v>1</v>
      </c>
      <c r="AJ5" s="154" t="s">
        <v>2</v>
      </c>
      <c r="AK5" s="154" t="s">
        <v>3</v>
      </c>
      <c r="AL5" s="155" t="s">
        <v>4</v>
      </c>
      <c r="AM5" s="156"/>
      <c r="AN5" s="157" t="s">
        <v>1</v>
      </c>
      <c r="AO5" s="154" t="s">
        <v>2</v>
      </c>
      <c r="AP5" s="154" t="s">
        <v>3</v>
      </c>
      <c r="AQ5" s="154" t="s">
        <v>4</v>
      </c>
      <c r="AR5" s="156"/>
      <c r="AS5" s="157" t="s">
        <v>1</v>
      </c>
      <c r="AT5" s="154" t="s">
        <v>2</v>
      </c>
      <c r="AU5" s="154" t="s">
        <v>3</v>
      </c>
      <c r="AV5" s="154" t="s">
        <v>4</v>
      </c>
    </row>
    <row r="6" spans="1:48" ht="16.899999999999999" customHeight="1" x14ac:dyDescent="0.2">
      <c r="A6" s="752" t="s">
        <v>125</v>
      </c>
      <c r="B6" s="752"/>
      <c r="C6" s="752"/>
      <c r="D6" s="752"/>
      <c r="E6" s="752"/>
      <c r="F6" s="752"/>
      <c r="G6" s="752"/>
      <c r="H6" s="752"/>
      <c r="I6" s="752"/>
      <c r="N6" s="2"/>
      <c r="S6" s="2"/>
      <c r="X6" s="2"/>
      <c r="AC6" s="2"/>
      <c r="AH6" s="2"/>
      <c r="AM6" s="2"/>
    </row>
    <row r="7" spans="1:48" s="73" customFormat="1" ht="16.350000000000001" customHeight="1" x14ac:dyDescent="0.3">
      <c r="A7" s="748" t="s">
        <v>126</v>
      </c>
      <c r="B7" s="749"/>
      <c r="C7" s="749"/>
      <c r="D7" s="749"/>
      <c r="E7" s="749"/>
      <c r="F7" s="744" t="s">
        <v>127</v>
      </c>
      <c r="G7" s="744"/>
      <c r="H7" s="744"/>
      <c r="I7" s="744"/>
      <c r="J7" s="127"/>
      <c r="K7" s="128"/>
      <c r="L7" s="128"/>
      <c r="M7" s="129"/>
      <c r="N7" s="72"/>
      <c r="O7" s="133"/>
      <c r="P7" s="128"/>
      <c r="Q7" s="128"/>
      <c r="R7" s="129"/>
      <c r="S7" s="72"/>
      <c r="T7" s="133"/>
      <c r="U7" s="128"/>
      <c r="V7" s="128"/>
      <c r="W7" s="129"/>
      <c r="X7" s="72"/>
      <c r="Y7" s="133"/>
      <c r="Z7" s="128"/>
      <c r="AA7" s="128"/>
      <c r="AB7" s="129"/>
      <c r="AC7" s="72"/>
      <c r="AD7" s="133"/>
      <c r="AE7" s="128"/>
      <c r="AF7" s="128"/>
      <c r="AG7" s="129"/>
      <c r="AH7" s="72"/>
      <c r="AI7" s="133"/>
      <c r="AJ7" s="128"/>
      <c r="AK7" s="128"/>
      <c r="AL7" s="129"/>
      <c r="AM7" s="72"/>
      <c r="AN7" s="133"/>
      <c r="AO7" s="128"/>
      <c r="AP7" s="128"/>
      <c r="AQ7" s="135"/>
      <c r="AR7" s="72"/>
      <c r="AS7" s="133"/>
      <c r="AT7" s="128"/>
      <c r="AU7" s="128"/>
      <c r="AV7" s="135"/>
    </row>
    <row r="8" spans="1:48" s="73" customFormat="1" ht="16.350000000000001" customHeight="1" x14ac:dyDescent="0.3">
      <c r="A8" s="750"/>
      <c r="B8" s="750"/>
      <c r="C8" s="750"/>
      <c r="D8" s="750"/>
      <c r="E8" s="750"/>
      <c r="F8" s="745" t="s">
        <v>128</v>
      </c>
      <c r="G8" s="745"/>
      <c r="H8" s="745"/>
      <c r="I8" s="745"/>
      <c r="J8" s="130"/>
      <c r="K8" s="131"/>
      <c r="L8" s="131"/>
      <c r="M8" s="132"/>
      <c r="N8" s="72"/>
      <c r="O8" s="134"/>
      <c r="P8" s="131"/>
      <c r="Q8" s="131"/>
      <c r="R8" s="132"/>
      <c r="S8" s="72"/>
      <c r="T8" s="134"/>
      <c r="U8" s="131"/>
      <c r="V8" s="131"/>
      <c r="W8" s="132"/>
      <c r="X8" s="72"/>
      <c r="Y8" s="134"/>
      <c r="Z8" s="131"/>
      <c r="AA8" s="131"/>
      <c r="AB8" s="132"/>
      <c r="AC8" s="72"/>
      <c r="AD8" s="134"/>
      <c r="AE8" s="131"/>
      <c r="AF8" s="131"/>
      <c r="AG8" s="132"/>
      <c r="AH8" s="72"/>
      <c r="AI8" s="134"/>
      <c r="AJ8" s="131"/>
      <c r="AK8" s="131"/>
      <c r="AL8" s="132"/>
      <c r="AM8" s="72"/>
      <c r="AN8" s="134"/>
      <c r="AO8" s="131"/>
      <c r="AP8" s="131"/>
      <c r="AQ8" s="136"/>
      <c r="AR8" s="72"/>
      <c r="AS8" s="134"/>
      <c r="AT8" s="131"/>
      <c r="AU8" s="131"/>
      <c r="AV8" s="136"/>
    </row>
    <row r="9" spans="1:48" s="73" customFormat="1" ht="15" customHeight="1" x14ac:dyDescent="0.3">
      <c r="A9" s="750"/>
      <c r="B9" s="750"/>
      <c r="C9" s="750"/>
      <c r="D9" s="750"/>
      <c r="E9" s="750"/>
      <c r="F9" s="745" t="s">
        <v>129</v>
      </c>
      <c r="G9" s="745"/>
      <c r="H9" s="745"/>
      <c r="I9" s="745"/>
      <c r="J9" s="130"/>
      <c r="K9" s="131"/>
      <c r="L9" s="131"/>
      <c r="M9" s="132"/>
      <c r="N9" s="72"/>
      <c r="O9" s="134"/>
      <c r="P9" s="131"/>
      <c r="Q9" s="131"/>
      <c r="R9" s="132"/>
      <c r="S9" s="72"/>
      <c r="T9" s="134"/>
      <c r="U9" s="131"/>
      <c r="V9" s="131"/>
      <c r="W9" s="132"/>
      <c r="X9" s="72"/>
      <c r="Y9" s="134"/>
      <c r="Z9" s="131"/>
      <c r="AA9" s="131"/>
      <c r="AB9" s="132"/>
      <c r="AC9" s="72"/>
      <c r="AD9" s="134"/>
      <c r="AE9" s="131"/>
      <c r="AF9" s="131"/>
      <c r="AG9" s="132"/>
      <c r="AH9" s="72"/>
      <c r="AI9" s="134"/>
      <c r="AJ9" s="131"/>
      <c r="AK9" s="131"/>
      <c r="AL9" s="132"/>
      <c r="AM9" s="72"/>
      <c r="AN9" s="134"/>
      <c r="AO9" s="131"/>
      <c r="AP9" s="131"/>
      <c r="AQ9" s="136"/>
      <c r="AR9" s="72"/>
      <c r="AS9" s="134"/>
      <c r="AT9" s="131"/>
      <c r="AU9" s="131"/>
      <c r="AV9" s="136"/>
    </row>
    <row r="10" spans="1:48" s="73" customFormat="1" ht="15.4" customHeight="1" x14ac:dyDescent="0.3">
      <c r="A10" s="751"/>
      <c r="B10" s="751"/>
      <c r="C10" s="751"/>
      <c r="D10" s="751"/>
      <c r="E10" s="751"/>
      <c r="F10" s="747" t="s">
        <v>130</v>
      </c>
      <c r="G10" s="747"/>
      <c r="H10" s="747"/>
      <c r="I10" s="747"/>
      <c r="J10" s="143"/>
      <c r="K10" s="144"/>
      <c r="L10" s="144"/>
      <c r="M10" s="141"/>
      <c r="N10" s="72"/>
      <c r="O10" s="134"/>
      <c r="P10" s="131"/>
      <c r="Q10" s="131"/>
      <c r="R10" s="132"/>
      <c r="S10" s="72"/>
      <c r="T10" s="134"/>
      <c r="U10" s="131"/>
      <c r="V10" s="131"/>
      <c r="W10" s="132"/>
      <c r="X10" s="72"/>
      <c r="Y10" s="134"/>
      <c r="Z10" s="131"/>
      <c r="AA10" s="131"/>
      <c r="AB10" s="132"/>
      <c r="AC10" s="72"/>
      <c r="AD10" s="134"/>
      <c r="AE10" s="131"/>
      <c r="AF10" s="131"/>
      <c r="AG10" s="132"/>
      <c r="AH10" s="72"/>
      <c r="AI10" s="134"/>
      <c r="AJ10" s="131"/>
      <c r="AK10" s="131"/>
      <c r="AL10" s="132"/>
      <c r="AM10" s="72"/>
      <c r="AN10" s="134"/>
      <c r="AO10" s="131"/>
      <c r="AP10" s="131"/>
      <c r="AQ10" s="136"/>
      <c r="AR10" s="72"/>
      <c r="AS10" s="134"/>
      <c r="AT10" s="131"/>
      <c r="AU10" s="131"/>
      <c r="AV10" s="136"/>
    </row>
    <row r="11" spans="1:48" ht="15.6" customHeight="1" x14ac:dyDescent="0.2">
      <c r="A11" s="737" t="s">
        <v>151</v>
      </c>
      <c r="B11" s="738"/>
      <c r="C11" s="738"/>
      <c r="D11" s="738"/>
      <c r="E11" s="738"/>
      <c r="F11" s="738"/>
      <c r="G11" s="738"/>
      <c r="H11" s="738"/>
      <c r="I11" s="738"/>
      <c r="J11" s="690"/>
      <c r="K11" s="690"/>
      <c r="L11" s="690"/>
      <c r="M11" s="142"/>
      <c r="N11" s="74"/>
      <c r="O11" s="690"/>
      <c r="P11" s="690"/>
      <c r="Q11" s="690"/>
      <c r="R11" s="142"/>
      <c r="S11" s="74"/>
      <c r="T11" s="690"/>
      <c r="U11" s="690"/>
      <c r="V11" s="690"/>
      <c r="W11" s="142"/>
      <c r="X11" s="74"/>
      <c r="Y11" s="690"/>
      <c r="Z11" s="690"/>
      <c r="AA11" s="690"/>
      <c r="AB11" s="142"/>
      <c r="AC11" s="74"/>
      <c r="AD11" s="690"/>
      <c r="AE11" s="690"/>
      <c r="AF11" s="690"/>
      <c r="AG11" s="142"/>
      <c r="AH11" s="74"/>
      <c r="AI11" s="690"/>
      <c r="AJ11" s="690"/>
      <c r="AK11" s="690"/>
      <c r="AL11" s="142"/>
      <c r="AM11" s="74"/>
      <c r="AN11" s="690"/>
      <c r="AO11" s="690"/>
      <c r="AP11" s="690"/>
      <c r="AQ11" s="142"/>
      <c r="AR11" s="74"/>
      <c r="AS11" s="666"/>
      <c r="AT11" s="667"/>
      <c r="AU11" s="668"/>
      <c r="AV11" s="142"/>
    </row>
    <row r="12" spans="1:48" ht="4.9000000000000004" customHeight="1" x14ac:dyDescent="0.2">
      <c r="A12" s="347"/>
      <c r="B12" s="347"/>
      <c r="C12" s="348"/>
      <c r="D12" s="82"/>
      <c r="E12" s="82"/>
      <c r="F12" s="82"/>
      <c r="G12" s="349"/>
      <c r="H12" s="349"/>
      <c r="I12" s="349"/>
      <c r="J12" s="12"/>
      <c r="K12" s="12"/>
      <c r="L12" s="12"/>
      <c r="M12" s="12"/>
      <c r="O12" s="12"/>
      <c r="P12" s="12"/>
      <c r="Q12" s="12"/>
      <c r="R12" s="12"/>
      <c r="T12" s="12"/>
      <c r="U12" s="12"/>
      <c r="V12" s="12"/>
      <c r="W12" s="12"/>
      <c r="Y12" s="12"/>
      <c r="Z12" s="12"/>
      <c r="AA12" s="12"/>
      <c r="AB12" s="12"/>
      <c r="AD12" s="12"/>
      <c r="AE12" s="12"/>
      <c r="AF12" s="12"/>
      <c r="AG12" s="12"/>
      <c r="AI12" s="12"/>
      <c r="AJ12" s="12"/>
      <c r="AK12" s="12"/>
      <c r="AL12" s="12"/>
      <c r="AN12" s="12"/>
      <c r="AO12" s="12"/>
      <c r="AP12" s="12"/>
      <c r="AQ12" s="12"/>
      <c r="AR12" s="70"/>
      <c r="AS12" s="12"/>
      <c r="AT12" s="12"/>
      <c r="AU12" s="12"/>
      <c r="AV12" s="12"/>
    </row>
    <row r="13" spans="1:48" ht="20.100000000000001" customHeight="1" x14ac:dyDescent="0.25">
      <c r="A13" s="752" t="s">
        <v>131</v>
      </c>
      <c r="B13" s="752"/>
      <c r="C13" s="752"/>
      <c r="D13" s="752"/>
      <c r="E13" s="752"/>
      <c r="F13" s="752"/>
      <c r="G13" s="752"/>
      <c r="H13" s="752"/>
      <c r="I13" s="752"/>
      <c r="J13" s="125"/>
      <c r="K13" s="126"/>
      <c r="L13" s="126"/>
      <c r="M13" s="126"/>
      <c r="N13" s="124"/>
      <c r="O13" s="126"/>
      <c r="P13" s="126"/>
      <c r="Q13" s="126"/>
      <c r="R13" s="126"/>
      <c r="S13" s="124"/>
      <c r="T13" s="126"/>
      <c r="U13" s="126"/>
      <c r="V13" s="126"/>
      <c r="W13" s="126"/>
      <c r="X13" s="124"/>
      <c r="Y13" s="126"/>
      <c r="Z13" s="126"/>
      <c r="AA13" s="126"/>
      <c r="AB13" s="126"/>
      <c r="AC13" s="124"/>
      <c r="AD13" s="126"/>
      <c r="AE13" s="126"/>
      <c r="AF13" s="126"/>
      <c r="AG13" s="126"/>
      <c r="AH13" s="124"/>
      <c r="AI13" s="126"/>
      <c r="AJ13" s="126"/>
      <c r="AK13" s="126"/>
      <c r="AL13" s="126"/>
      <c r="AM13" s="124"/>
      <c r="AN13" s="126"/>
      <c r="AO13" s="126"/>
      <c r="AP13" s="126"/>
      <c r="AQ13" s="126"/>
      <c r="AR13" s="124"/>
      <c r="AS13" s="126"/>
      <c r="AT13" s="126"/>
      <c r="AU13" s="126"/>
      <c r="AV13" s="126"/>
    </row>
    <row r="14" spans="1:48" ht="15.4" customHeight="1" x14ac:dyDescent="0.3">
      <c r="A14" s="739" t="s">
        <v>132</v>
      </c>
      <c r="B14" s="740"/>
      <c r="C14" s="740"/>
      <c r="D14" s="740"/>
      <c r="E14" s="740"/>
      <c r="F14" s="744" t="s">
        <v>133</v>
      </c>
      <c r="G14" s="744"/>
      <c r="H14" s="744"/>
      <c r="I14" s="744"/>
      <c r="J14" s="127"/>
      <c r="K14" s="128"/>
      <c r="L14" s="128"/>
      <c r="M14" s="129"/>
      <c r="N14" s="72"/>
      <c r="O14" s="133"/>
      <c r="P14" s="128"/>
      <c r="Q14" s="128"/>
      <c r="R14" s="129"/>
      <c r="S14" s="72"/>
      <c r="T14" s="133"/>
      <c r="U14" s="128"/>
      <c r="V14" s="128"/>
      <c r="W14" s="129"/>
      <c r="X14" s="72"/>
      <c r="Y14" s="133"/>
      <c r="Z14" s="128"/>
      <c r="AA14" s="128"/>
      <c r="AB14" s="129"/>
      <c r="AC14" s="72"/>
      <c r="AD14" s="133"/>
      <c r="AE14" s="128"/>
      <c r="AF14" s="128"/>
      <c r="AG14" s="129"/>
      <c r="AH14" s="72"/>
      <c r="AI14" s="133"/>
      <c r="AJ14" s="128"/>
      <c r="AK14" s="128"/>
      <c r="AL14" s="129"/>
      <c r="AM14" s="72"/>
      <c r="AN14" s="133"/>
      <c r="AO14" s="128"/>
      <c r="AP14" s="128"/>
      <c r="AQ14" s="135"/>
      <c r="AR14" s="72"/>
      <c r="AS14" s="133"/>
      <c r="AT14" s="128"/>
      <c r="AU14" s="128"/>
      <c r="AV14" s="135"/>
    </row>
    <row r="15" spans="1:48" ht="14.65" customHeight="1" x14ac:dyDescent="0.3">
      <c r="A15" s="741"/>
      <c r="B15" s="741"/>
      <c r="C15" s="741"/>
      <c r="D15" s="741"/>
      <c r="E15" s="741"/>
      <c r="F15" s="745" t="s">
        <v>134</v>
      </c>
      <c r="G15" s="745"/>
      <c r="H15" s="745"/>
      <c r="I15" s="745"/>
      <c r="J15" s="137"/>
      <c r="K15" s="131"/>
      <c r="L15" s="131"/>
      <c r="M15" s="132"/>
      <c r="N15" s="72"/>
      <c r="O15" s="139"/>
      <c r="P15" s="131"/>
      <c r="Q15" s="131"/>
      <c r="R15" s="132"/>
      <c r="S15" s="72"/>
      <c r="T15" s="139"/>
      <c r="U15" s="131"/>
      <c r="V15" s="131"/>
      <c r="W15" s="132"/>
      <c r="X15" s="72"/>
      <c r="Y15" s="139"/>
      <c r="Z15" s="131"/>
      <c r="AA15" s="131"/>
      <c r="AB15" s="132"/>
      <c r="AC15" s="72"/>
      <c r="AD15" s="139"/>
      <c r="AE15" s="131"/>
      <c r="AF15" s="131"/>
      <c r="AG15" s="132"/>
      <c r="AH15" s="72"/>
      <c r="AI15" s="139"/>
      <c r="AJ15" s="131"/>
      <c r="AK15" s="131"/>
      <c r="AL15" s="132"/>
      <c r="AM15" s="72"/>
      <c r="AN15" s="139"/>
      <c r="AO15" s="131"/>
      <c r="AP15" s="131"/>
      <c r="AQ15" s="136"/>
      <c r="AR15" s="72"/>
      <c r="AS15" s="139"/>
      <c r="AT15" s="131"/>
      <c r="AU15" s="131"/>
      <c r="AV15" s="136"/>
    </row>
    <row r="16" spans="1:48" ht="15.4" customHeight="1" x14ac:dyDescent="0.3">
      <c r="A16" s="741"/>
      <c r="B16" s="741"/>
      <c r="C16" s="741"/>
      <c r="D16" s="741"/>
      <c r="E16" s="741"/>
      <c r="F16" s="745" t="s">
        <v>135</v>
      </c>
      <c r="G16" s="745"/>
      <c r="H16" s="745"/>
      <c r="I16" s="745"/>
      <c r="J16" s="137"/>
      <c r="K16" s="131"/>
      <c r="L16" s="131"/>
      <c r="M16" s="132"/>
      <c r="N16" s="72"/>
      <c r="O16" s="139"/>
      <c r="P16" s="131"/>
      <c r="Q16" s="131"/>
      <c r="R16" s="132"/>
      <c r="S16" s="72"/>
      <c r="T16" s="139"/>
      <c r="U16" s="131"/>
      <c r="V16" s="131"/>
      <c r="W16" s="132"/>
      <c r="X16" s="72"/>
      <c r="Y16" s="139"/>
      <c r="Z16" s="131"/>
      <c r="AA16" s="131"/>
      <c r="AB16" s="132"/>
      <c r="AC16" s="72"/>
      <c r="AD16" s="139"/>
      <c r="AE16" s="131"/>
      <c r="AF16" s="131"/>
      <c r="AG16" s="132"/>
      <c r="AH16" s="72"/>
      <c r="AI16" s="139"/>
      <c r="AJ16" s="131"/>
      <c r="AK16" s="131"/>
      <c r="AL16" s="132"/>
      <c r="AM16" s="72"/>
      <c r="AN16" s="139"/>
      <c r="AO16" s="131"/>
      <c r="AP16" s="131"/>
      <c r="AQ16" s="136"/>
      <c r="AR16" s="72"/>
      <c r="AS16" s="139"/>
      <c r="AT16" s="131"/>
      <c r="AU16" s="131"/>
      <c r="AV16" s="136"/>
    </row>
    <row r="17" spans="1:48" ht="15.4" customHeight="1" x14ac:dyDescent="0.3">
      <c r="A17" s="741"/>
      <c r="B17" s="741"/>
      <c r="C17" s="741"/>
      <c r="D17" s="741"/>
      <c r="E17" s="741"/>
      <c r="F17" s="746" t="s">
        <v>136</v>
      </c>
      <c r="G17" s="746"/>
      <c r="H17" s="746"/>
      <c r="I17" s="746"/>
      <c r="J17" s="138"/>
      <c r="K17" s="131"/>
      <c r="L17" s="131"/>
      <c r="M17" s="132"/>
      <c r="N17" s="72"/>
      <c r="O17" s="140"/>
      <c r="P17" s="131"/>
      <c r="Q17" s="131"/>
      <c r="R17" s="132"/>
      <c r="S17" s="72"/>
      <c r="T17" s="140"/>
      <c r="U17" s="131"/>
      <c r="V17" s="131"/>
      <c r="W17" s="132"/>
      <c r="X17" s="72"/>
      <c r="Y17" s="140"/>
      <c r="Z17" s="131"/>
      <c r="AA17" s="131"/>
      <c r="AB17" s="132"/>
      <c r="AC17" s="72"/>
      <c r="AD17" s="140"/>
      <c r="AE17" s="131"/>
      <c r="AF17" s="131"/>
      <c r="AG17" s="132"/>
      <c r="AH17" s="72"/>
      <c r="AI17" s="140"/>
      <c r="AJ17" s="131"/>
      <c r="AK17" s="131"/>
      <c r="AL17" s="132"/>
      <c r="AM17" s="72"/>
      <c r="AN17" s="140"/>
      <c r="AO17" s="131"/>
      <c r="AP17" s="131"/>
      <c r="AQ17" s="136"/>
      <c r="AR17" s="72"/>
      <c r="AS17" s="140"/>
      <c r="AT17" s="131"/>
      <c r="AU17" s="131"/>
      <c r="AV17" s="136"/>
    </row>
    <row r="18" spans="1:48" ht="14.1" customHeight="1" x14ac:dyDescent="0.3">
      <c r="A18" s="741"/>
      <c r="B18" s="741"/>
      <c r="C18" s="741"/>
      <c r="D18" s="741"/>
      <c r="E18" s="741"/>
      <c r="F18" s="745" t="s">
        <v>137</v>
      </c>
      <c r="G18" s="745"/>
      <c r="H18" s="745"/>
      <c r="I18" s="745"/>
      <c r="J18" s="137"/>
      <c r="K18" s="131"/>
      <c r="L18" s="131"/>
      <c r="M18" s="132"/>
      <c r="N18" s="72"/>
      <c r="O18" s="139"/>
      <c r="P18" s="131"/>
      <c r="Q18" s="131"/>
      <c r="R18" s="132"/>
      <c r="S18" s="72"/>
      <c r="T18" s="139"/>
      <c r="U18" s="131"/>
      <c r="V18" s="131"/>
      <c r="W18" s="132"/>
      <c r="X18" s="72"/>
      <c r="Y18" s="139"/>
      <c r="Z18" s="131"/>
      <c r="AA18" s="131"/>
      <c r="AB18" s="132"/>
      <c r="AC18" s="72"/>
      <c r="AD18" s="139"/>
      <c r="AE18" s="131"/>
      <c r="AF18" s="131"/>
      <c r="AG18" s="132"/>
      <c r="AH18" s="72"/>
      <c r="AI18" s="139"/>
      <c r="AJ18" s="131"/>
      <c r="AK18" s="131"/>
      <c r="AL18" s="132"/>
      <c r="AM18" s="72"/>
      <c r="AN18" s="139"/>
      <c r="AO18" s="131"/>
      <c r="AP18" s="131"/>
      <c r="AQ18" s="136"/>
      <c r="AR18" s="72"/>
      <c r="AS18" s="139"/>
      <c r="AT18" s="131"/>
      <c r="AU18" s="131"/>
      <c r="AV18" s="136"/>
    </row>
    <row r="19" spans="1:48" ht="14.65" customHeight="1" x14ac:dyDescent="0.3">
      <c r="A19" s="741"/>
      <c r="B19" s="741"/>
      <c r="C19" s="741"/>
      <c r="D19" s="741"/>
      <c r="E19" s="741"/>
      <c r="F19" s="745" t="s">
        <v>138</v>
      </c>
      <c r="G19" s="745"/>
      <c r="H19" s="745"/>
      <c r="I19" s="745"/>
      <c r="J19" s="137"/>
      <c r="K19" s="131"/>
      <c r="L19" s="131"/>
      <c r="M19" s="132"/>
      <c r="N19" s="72"/>
      <c r="O19" s="139"/>
      <c r="P19" s="131"/>
      <c r="Q19" s="131"/>
      <c r="R19" s="132"/>
      <c r="S19" s="72"/>
      <c r="T19" s="139"/>
      <c r="U19" s="131"/>
      <c r="V19" s="131"/>
      <c r="W19" s="132"/>
      <c r="X19" s="72"/>
      <c r="Y19" s="139"/>
      <c r="Z19" s="131"/>
      <c r="AA19" s="131"/>
      <c r="AB19" s="132"/>
      <c r="AC19" s="72"/>
      <c r="AD19" s="139"/>
      <c r="AE19" s="131"/>
      <c r="AF19" s="131"/>
      <c r="AG19" s="132"/>
      <c r="AH19" s="72"/>
      <c r="AI19" s="139"/>
      <c r="AJ19" s="131"/>
      <c r="AK19" s="131"/>
      <c r="AL19" s="132"/>
      <c r="AM19" s="72"/>
      <c r="AN19" s="139"/>
      <c r="AO19" s="131"/>
      <c r="AP19" s="131"/>
      <c r="AQ19" s="136"/>
      <c r="AR19" s="72"/>
      <c r="AS19" s="139"/>
      <c r="AT19" s="131"/>
      <c r="AU19" s="131"/>
      <c r="AV19" s="136"/>
    </row>
    <row r="20" spans="1:48" ht="14.65" customHeight="1" x14ac:dyDescent="0.3">
      <c r="A20" s="741"/>
      <c r="B20" s="741"/>
      <c r="C20" s="741"/>
      <c r="D20" s="741"/>
      <c r="E20" s="741"/>
      <c r="F20" s="745" t="s">
        <v>139</v>
      </c>
      <c r="G20" s="745"/>
      <c r="H20" s="745"/>
      <c r="I20" s="745"/>
      <c r="J20" s="137"/>
      <c r="K20" s="131"/>
      <c r="L20" s="131"/>
      <c r="M20" s="132"/>
      <c r="N20" s="72"/>
      <c r="O20" s="139"/>
      <c r="P20" s="131"/>
      <c r="Q20" s="131"/>
      <c r="R20" s="132"/>
      <c r="S20" s="72"/>
      <c r="T20" s="139"/>
      <c r="U20" s="131"/>
      <c r="V20" s="131"/>
      <c r="W20" s="132"/>
      <c r="X20" s="72"/>
      <c r="Y20" s="139"/>
      <c r="Z20" s="131"/>
      <c r="AA20" s="131"/>
      <c r="AB20" s="132"/>
      <c r="AC20" s="72"/>
      <c r="AD20" s="139"/>
      <c r="AE20" s="131"/>
      <c r="AF20" s="131"/>
      <c r="AG20" s="132"/>
      <c r="AH20" s="72"/>
      <c r="AI20" s="139"/>
      <c r="AJ20" s="131"/>
      <c r="AK20" s="131"/>
      <c r="AL20" s="132"/>
      <c r="AM20" s="72"/>
      <c r="AN20" s="139"/>
      <c r="AO20" s="131"/>
      <c r="AP20" s="131"/>
      <c r="AQ20" s="136"/>
      <c r="AR20" s="72"/>
      <c r="AS20" s="139"/>
      <c r="AT20" s="131"/>
      <c r="AU20" s="131"/>
      <c r="AV20" s="136"/>
    </row>
    <row r="21" spans="1:48" ht="14.1" customHeight="1" x14ac:dyDescent="0.3">
      <c r="A21" s="741"/>
      <c r="B21" s="741"/>
      <c r="C21" s="741"/>
      <c r="D21" s="741"/>
      <c r="E21" s="741"/>
      <c r="F21" s="745" t="s">
        <v>140</v>
      </c>
      <c r="G21" s="745"/>
      <c r="H21" s="745"/>
      <c r="I21" s="745"/>
      <c r="J21" s="137"/>
      <c r="K21" s="131"/>
      <c r="L21" s="131"/>
      <c r="M21" s="132"/>
      <c r="N21" s="72"/>
      <c r="O21" s="139"/>
      <c r="P21" s="131"/>
      <c r="Q21" s="131"/>
      <c r="R21" s="132"/>
      <c r="S21" s="72"/>
      <c r="T21" s="139"/>
      <c r="U21" s="131"/>
      <c r="V21" s="131"/>
      <c r="W21" s="132"/>
      <c r="X21" s="72"/>
      <c r="Y21" s="139"/>
      <c r="Z21" s="131"/>
      <c r="AA21" s="131"/>
      <c r="AB21" s="132"/>
      <c r="AC21" s="72"/>
      <c r="AD21" s="139"/>
      <c r="AE21" s="131"/>
      <c r="AF21" s="131"/>
      <c r="AG21" s="132"/>
      <c r="AH21" s="72"/>
      <c r="AI21" s="139"/>
      <c r="AJ21" s="131"/>
      <c r="AK21" s="131"/>
      <c r="AL21" s="132"/>
      <c r="AM21" s="72"/>
      <c r="AN21" s="139"/>
      <c r="AO21" s="131"/>
      <c r="AP21" s="131"/>
      <c r="AQ21" s="136"/>
      <c r="AR21" s="72"/>
      <c r="AS21" s="139"/>
      <c r="AT21" s="131"/>
      <c r="AU21" s="131"/>
      <c r="AV21" s="136"/>
    </row>
    <row r="22" spans="1:48" ht="13.7" customHeight="1" x14ac:dyDescent="0.3">
      <c r="A22" s="741"/>
      <c r="B22" s="741"/>
      <c r="C22" s="741"/>
      <c r="D22" s="741"/>
      <c r="E22" s="741"/>
      <c r="F22" s="745" t="s">
        <v>141</v>
      </c>
      <c r="G22" s="745"/>
      <c r="H22" s="745"/>
      <c r="I22" s="745"/>
      <c r="J22" s="137"/>
      <c r="K22" s="131"/>
      <c r="L22" s="131"/>
      <c r="M22" s="132"/>
      <c r="N22" s="72"/>
      <c r="O22" s="139"/>
      <c r="P22" s="131"/>
      <c r="Q22" s="131"/>
      <c r="R22" s="132"/>
      <c r="S22" s="72"/>
      <c r="T22" s="139"/>
      <c r="U22" s="131"/>
      <c r="V22" s="131"/>
      <c r="W22" s="132"/>
      <c r="X22" s="72"/>
      <c r="Y22" s="139"/>
      <c r="Z22" s="131"/>
      <c r="AA22" s="131"/>
      <c r="AB22" s="132"/>
      <c r="AC22" s="72"/>
      <c r="AD22" s="139"/>
      <c r="AE22" s="131"/>
      <c r="AF22" s="131"/>
      <c r="AG22" s="132"/>
      <c r="AH22" s="72"/>
      <c r="AI22" s="139"/>
      <c r="AJ22" s="131"/>
      <c r="AK22" s="131"/>
      <c r="AL22" s="132"/>
      <c r="AM22" s="72"/>
      <c r="AN22" s="139"/>
      <c r="AO22" s="131"/>
      <c r="AP22" s="131"/>
      <c r="AQ22" s="136"/>
      <c r="AR22" s="72"/>
      <c r="AS22" s="139"/>
      <c r="AT22" s="131"/>
      <c r="AU22" s="131"/>
      <c r="AV22" s="136"/>
    </row>
    <row r="23" spans="1:48" ht="14.1" customHeight="1" x14ac:dyDescent="0.3">
      <c r="A23" s="742"/>
      <c r="B23" s="742"/>
      <c r="C23" s="742"/>
      <c r="D23" s="742"/>
      <c r="E23" s="742"/>
      <c r="F23" s="711" t="s">
        <v>142</v>
      </c>
      <c r="G23" s="711"/>
      <c r="H23" s="711"/>
      <c r="I23" s="711"/>
      <c r="J23" s="130"/>
      <c r="K23" s="131"/>
      <c r="L23" s="131"/>
      <c r="M23" s="132"/>
      <c r="N23" s="72"/>
      <c r="O23" s="134"/>
      <c r="P23" s="131"/>
      <c r="Q23" s="131"/>
      <c r="R23" s="132"/>
      <c r="S23" s="72"/>
      <c r="T23" s="134"/>
      <c r="U23" s="131"/>
      <c r="V23" s="131"/>
      <c r="W23" s="132"/>
      <c r="X23" s="72"/>
      <c r="Y23" s="134"/>
      <c r="Z23" s="131"/>
      <c r="AA23" s="131"/>
      <c r="AB23" s="132"/>
      <c r="AC23" s="72"/>
      <c r="AD23" s="134"/>
      <c r="AE23" s="131"/>
      <c r="AF23" s="131"/>
      <c r="AG23" s="132"/>
      <c r="AH23" s="72"/>
      <c r="AI23" s="134"/>
      <c r="AJ23" s="131"/>
      <c r="AK23" s="131"/>
      <c r="AL23" s="132"/>
      <c r="AM23" s="72"/>
      <c r="AN23" s="134"/>
      <c r="AO23" s="131"/>
      <c r="AP23" s="131"/>
      <c r="AQ23" s="136"/>
      <c r="AR23" s="72"/>
      <c r="AS23" s="134"/>
      <c r="AT23" s="131"/>
      <c r="AU23" s="131"/>
      <c r="AV23" s="136"/>
    </row>
    <row r="24" spans="1:48" ht="18.600000000000001" customHeight="1" x14ac:dyDescent="0.2">
      <c r="A24" s="737" t="s">
        <v>150</v>
      </c>
      <c r="B24" s="738"/>
      <c r="C24" s="738"/>
      <c r="D24" s="738"/>
      <c r="E24" s="738"/>
      <c r="F24" s="738"/>
      <c r="G24" s="738"/>
      <c r="H24" s="738"/>
      <c r="I24" s="738"/>
      <c r="J24" s="690"/>
      <c r="K24" s="690"/>
      <c r="L24" s="690"/>
      <c r="M24" s="142"/>
      <c r="N24" s="74"/>
      <c r="O24" s="690"/>
      <c r="P24" s="690"/>
      <c r="Q24" s="690"/>
      <c r="R24" s="142"/>
      <c r="S24" s="74"/>
      <c r="T24" s="690"/>
      <c r="U24" s="690"/>
      <c r="V24" s="690"/>
      <c r="W24" s="142"/>
      <c r="X24" s="74"/>
      <c r="Y24" s="690"/>
      <c r="Z24" s="690"/>
      <c r="AA24" s="690"/>
      <c r="AB24" s="142"/>
      <c r="AC24" s="74"/>
      <c r="AD24" s="690"/>
      <c r="AE24" s="690"/>
      <c r="AF24" s="690"/>
      <c r="AG24" s="142"/>
      <c r="AH24" s="74"/>
      <c r="AI24" s="690"/>
      <c r="AJ24" s="690"/>
      <c r="AK24" s="690"/>
      <c r="AL24" s="142"/>
      <c r="AM24" s="74"/>
      <c r="AN24" s="690"/>
      <c r="AO24" s="690"/>
      <c r="AP24" s="690"/>
      <c r="AQ24" s="142"/>
      <c r="AR24" s="74"/>
      <c r="AS24" s="666"/>
      <c r="AT24" s="667"/>
      <c r="AU24" s="668"/>
      <c r="AV24" s="142"/>
    </row>
    <row r="25" spans="1:48" ht="6.6" customHeight="1" x14ac:dyDescent="0.2">
      <c r="A25" s="78"/>
      <c r="B25" s="78"/>
      <c r="C25" s="79"/>
      <c r="D25" s="77"/>
      <c r="E25" s="77"/>
      <c r="F25" s="77"/>
      <c r="G25" s="12"/>
      <c r="H25" s="12"/>
      <c r="I25" s="12"/>
      <c r="J25" s="12"/>
      <c r="K25" s="12"/>
      <c r="L25" s="12"/>
      <c r="M25" s="12"/>
      <c r="O25" s="12"/>
      <c r="P25" s="12"/>
      <c r="Q25" s="12"/>
      <c r="R25" s="12"/>
      <c r="T25" s="12"/>
      <c r="U25" s="12"/>
      <c r="V25" s="12"/>
      <c r="W25" s="12"/>
      <c r="Y25" s="12"/>
      <c r="Z25" s="12"/>
      <c r="AA25" s="12"/>
      <c r="AB25" s="12"/>
      <c r="AD25" s="12"/>
      <c r="AE25" s="12"/>
      <c r="AF25" s="12"/>
      <c r="AG25" s="12"/>
      <c r="AI25" s="12"/>
      <c r="AJ25" s="12"/>
      <c r="AK25" s="12"/>
      <c r="AL25" s="12"/>
      <c r="AN25" s="12"/>
      <c r="AO25" s="12"/>
      <c r="AP25" s="12"/>
      <c r="AQ25" s="12"/>
      <c r="AR25" s="70"/>
      <c r="AS25" s="12"/>
      <c r="AT25" s="12"/>
      <c r="AU25" s="12"/>
      <c r="AV25" s="12"/>
    </row>
    <row r="26" spans="1:48" ht="20.100000000000001" customHeight="1" x14ac:dyDescent="0.25">
      <c r="A26" s="752" t="s">
        <v>143</v>
      </c>
      <c r="B26" s="752"/>
      <c r="C26" s="752"/>
      <c r="D26" s="752"/>
      <c r="E26" s="752"/>
      <c r="F26" s="752"/>
      <c r="G26" s="752"/>
      <c r="H26" s="752"/>
      <c r="I26" s="753"/>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row>
    <row r="27" spans="1:48" ht="18.600000000000001" customHeight="1" x14ac:dyDescent="0.3">
      <c r="A27" s="739" t="s">
        <v>144</v>
      </c>
      <c r="B27" s="740"/>
      <c r="C27" s="740"/>
      <c r="D27" s="740"/>
      <c r="E27" s="740"/>
      <c r="F27" s="754" t="s">
        <v>145</v>
      </c>
      <c r="G27" s="754"/>
      <c r="H27" s="754"/>
      <c r="I27" s="754"/>
      <c r="J27" s="336"/>
      <c r="K27" s="128"/>
      <c r="L27" s="128"/>
      <c r="M27" s="135"/>
      <c r="N27" s="72"/>
      <c r="O27" s="336"/>
      <c r="P27" s="128"/>
      <c r="Q27" s="128"/>
      <c r="R27" s="135"/>
      <c r="S27" s="72"/>
      <c r="T27" s="336"/>
      <c r="U27" s="128"/>
      <c r="V27" s="128"/>
      <c r="W27" s="135"/>
      <c r="X27" s="72"/>
      <c r="Y27" s="336"/>
      <c r="Z27" s="128"/>
      <c r="AA27" s="128"/>
      <c r="AB27" s="135"/>
      <c r="AC27" s="72"/>
      <c r="AD27" s="336"/>
      <c r="AE27" s="128"/>
      <c r="AF27" s="128"/>
      <c r="AG27" s="135"/>
      <c r="AH27" s="72"/>
      <c r="AI27" s="336"/>
      <c r="AJ27" s="128"/>
      <c r="AK27" s="128"/>
      <c r="AL27" s="135"/>
      <c r="AM27" s="72"/>
      <c r="AN27" s="336"/>
      <c r="AO27" s="128"/>
      <c r="AP27" s="128"/>
      <c r="AQ27" s="135"/>
      <c r="AR27" s="72"/>
      <c r="AS27" s="336"/>
      <c r="AT27" s="128"/>
      <c r="AU27" s="128"/>
      <c r="AV27" s="135"/>
    </row>
    <row r="28" spans="1:48" ht="15.95" customHeight="1" x14ac:dyDescent="0.3">
      <c r="A28" s="741"/>
      <c r="B28" s="741"/>
      <c r="C28" s="741"/>
      <c r="D28" s="741"/>
      <c r="E28" s="741"/>
      <c r="F28" s="755" t="s">
        <v>146</v>
      </c>
      <c r="G28" s="755"/>
      <c r="H28" s="755"/>
      <c r="I28" s="755"/>
      <c r="J28" s="130"/>
      <c r="K28" s="131"/>
      <c r="L28" s="131"/>
      <c r="M28" s="136"/>
      <c r="N28" s="72"/>
      <c r="O28" s="130"/>
      <c r="P28" s="131"/>
      <c r="Q28" s="131"/>
      <c r="R28" s="136"/>
      <c r="S28" s="72"/>
      <c r="T28" s="130"/>
      <c r="U28" s="131"/>
      <c r="V28" s="131"/>
      <c r="W28" s="136"/>
      <c r="X28" s="72"/>
      <c r="Y28" s="130"/>
      <c r="Z28" s="131"/>
      <c r="AA28" s="131"/>
      <c r="AB28" s="136"/>
      <c r="AC28" s="72"/>
      <c r="AD28" s="130"/>
      <c r="AE28" s="131"/>
      <c r="AF28" s="131"/>
      <c r="AG28" s="136"/>
      <c r="AH28" s="72"/>
      <c r="AI28" s="130"/>
      <c r="AJ28" s="131"/>
      <c r="AK28" s="131"/>
      <c r="AL28" s="136"/>
      <c r="AM28" s="72"/>
      <c r="AN28" s="130"/>
      <c r="AO28" s="131"/>
      <c r="AP28" s="131"/>
      <c r="AQ28" s="136"/>
      <c r="AR28" s="72"/>
      <c r="AS28" s="130"/>
      <c r="AT28" s="131"/>
      <c r="AU28" s="131"/>
      <c r="AV28" s="136"/>
    </row>
    <row r="29" spans="1:48" ht="16.350000000000001" customHeight="1" x14ac:dyDescent="0.3">
      <c r="A29" s="741"/>
      <c r="B29" s="741"/>
      <c r="C29" s="741"/>
      <c r="D29" s="741"/>
      <c r="E29" s="741"/>
      <c r="F29" s="755" t="s">
        <v>147</v>
      </c>
      <c r="G29" s="755"/>
      <c r="H29" s="755"/>
      <c r="I29" s="755"/>
      <c r="J29" s="130"/>
      <c r="K29" s="131"/>
      <c r="L29" s="131"/>
      <c r="M29" s="136"/>
      <c r="N29" s="72"/>
      <c r="O29" s="130"/>
      <c r="P29" s="131"/>
      <c r="Q29" s="131"/>
      <c r="R29" s="136"/>
      <c r="S29" s="72"/>
      <c r="T29" s="130"/>
      <c r="U29" s="131"/>
      <c r="V29" s="131"/>
      <c r="W29" s="136"/>
      <c r="X29" s="72"/>
      <c r="Y29" s="130"/>
      <c r="Z29" s="131"/>
      <c r="AA29" s="131"/>
      <c r="AB29" s="136"/>
      <c r="AC29" s="72"/>
      <c r="AD29" s="130"/>
      <c r="AE29" s="131"/>
      <c r="AF29" s="131"/>
      <c r="AG29" s="136"/>
      <c r="AH29" s="72"/>
      <c r="AI29" s="130"/>
      <c r="AJ29" s="131"/>
      <c r="AK29" s="131"/>
      <c r="AL29" s="136"/>
      <c r="AM29" s="72"/>
      <c r="AN29" s="130"/>
      <c r="AO29" s="131"/>
      <c r="AP29" s="131"/>
      <c r="AQ29" s="136"/>
      <c r="AR29" s="72"/>
      <c r="AS29" s="130"/>
      <c r="AT29" s="131"/>
      <c r="AU29" s="131"/>
      <c r="AV29" s="136"/>
    </row>
    <row r="30" spans="1:48" ht="18.2" customHeight="1" x14ac:dyDescent="0.3">
      <c r="A30" s="742"/>
      <c r="B30" s="742"/>
      <c r="C30" s="742"/>
      <c r="D30" s="742"/>
      <c r="E30" s="742"/>
      <c r="F30" s="743" t="s">
        <v>148</v>
      </c>
      <c r="G30" s="743"/>
      <c r="H30" s="743"/>
      <c r="I30" s="743"/>
      <c r="J30" s="337"/>
      <c r="K30" s="338"/>
      <c r="L30" s="338"/>
      <c r="M30" s="335"/>
      <c r="N30" s="72"/>
      <c r="O30" s="337"/>
      <c r="P30" s="338"/>
      <c r="Q30" s="338"/>
      <c r="R30" s="335"/>
      <c r="S30" s="72"/>
      <c r="T30" s="337"/>
      <c r="U30" s="338"/>
      <c r="V30" s="338"/>
      <c r="W30" s="335"/>
      <c r="X30" s="72"/>
      <c r="Y30" s="337"/>
      <c r="Z30" s="338"/>
      <c r="AA30" s="338"/>
      <c r="AB30" s="335"/>
      <c r="AC30" s="72"/>
      <c r="AD30" s="337"/>
      <c r="AE30" s="338"/>
      <c r="AF30" s="338"/>
      <c r="AG30" s="335"/>
      <c r="AH30" s="72"/>
      <c r="AI30" s="337"/>
      <c r="AJ30" s="338"/>
      <c r="AK30" s="338"/>
      <c r="AL30" s="335"/>
      <c r="AM30" s="72"/>
      <c r="AN30" s="337"/>
      <c r="AO30" s="338"/>
      <c r="AP30" s="338"/>
      <c r="AQ30" s="335"/>
      <c r="AR30" s="72"/>
      <c r="AS30" s="337"/>
      <c r="AT30" s="338"/>
      <c r="AU30" s="338"/>
      <c r="AV30" s="335"/>
    </row>
    <row r="31" spans="1:48" ht="19.149999999999999" customHeight="1" x14ac:dyDescent="0.2">
      <c r="A31" s="737" t="s">
        <v>149</v>
      </c>
      <c r="B31" s="738"/>
      <c r="C31" s="738"/>
      <c r="D31" s="738"/>
      <c r="E31" s="738"/>
      <c r="F31" s="738"/>
      <c r="G31" s="738"/>
      <c r="H31" s="738"/>
      <c r="I31" s="738"/>
      <c r="J31" s="690"/>
      <c r="K31" s="690"/>
      <c r="L31" s="690"/>
      <c r="M31" s="142"/>
      <c r="N31" s="74"/>
      <c r="O31" s="690"/>
      <c r="P31" s="690"/>
      <c r="Q31" s="690"/>
      <c r="R31" s="142"/>
      <c r="S31" s="74"/>
      <c r="T31" s="690"/>
      <c r="U31" s="690"/>
      <c r="V31" s="690"/>
      <c r="W31" s="142"/>
      <c r="X31" s="74"/>
      <c r="Y31" s="690"/>
      <c r="Z31" s="690"/>
      <c r="AA31" s="690"/>
      <c r="AB31" s="142"/>
      <c r="AC31" s="74"/>
      <c r="AD31" s="690"/>
      <c r="AE31" s="690"/>
      <c r="AF31" s="690"/>
      <c r="AG31" s="142"/>
      <c r="AH31" s="74"/>
      <c r="AI31" s="690"/>
      <c r="AJ31" s="690"/>
      <c r="AK31" s="690"/>
      <c r="AL31" s="142"/>
      <c r="AM31" s="74"/>
      <c r="AN31" s="690"/>
      <c r="AO31" s="690"/>
      <c r="AP31" s="690"/>
      <c r="AQ31" s="142"/>
      <c r="AR31" s="74"/>
      <c r="AS31" s="666"/>
      <c r="AT31" s="667"/>
      <c r="AU31" s="668"/>
      <c r="AV31" s="142"/>
    </row>
    <row r="32" spans="1:48" x14ac:dyDescent="0.2">
      <c r="A32" s="80"/>
      <c r="B32" s="12"/>
      <c r="C32" s="12"/>
      <c r="D32" s="12"/>
      <c r="E32" s="12"/>
      <c r="F32" s="12"/>
      <c r="G32" s="12"/>
      <c r="H32" s="12"/>
      <c r="I32" s="12"/>
      <c r="J32" s="12"/>
      <c r="K32" s="12"/>
      <c r="L32" s="12"/>
      <c r="M32" s="12"/>
      <c r="AR32" s="70"/>
    </row>
    <row r="33" spans="1:48" ht="25.15" customHeight="1" x14ac:dyDescent="0.2">
      <c r="A33" s="737" t="s">
        <v>254</v>
      </c>
      <c r="B33" s="738"/>
      <c r="C33" s="738"/>
      <c r="D33" s="738"/>
      <c r="E33" s="738"/>
      <c r="F33" s="738"/>
      <c r="G33" s="738"/>
      <c r="H33" s="738"/>
      <c r="I33" s="738"/>
      <c r="J33" s="690"/>
      <c r="K33" s="690"/>
      <c r="L33" s="690"/>
      <c r="M33" s="142">
        <f>SUM(M11+M24+M31)</f>
        <v>0</v>
      </c>
      <c r="N33" s="74"/>
      <c r="O33" s="690"/>
      <c r="P33" s="690"/>
      <c r="Q33" s="690"/>
      <c r="R33" s="142">
        <f>SUM(R11+R24+R31)</f>
        <v>0</v>
      </c>
      <c r="S33" s="74"/>
      <c r="T33" s="690"/>
      <c r="U33" s="690"/>
      <c r="V33" s="690"/>
      <c r="W33" s="142">
        <f>SUM(W11+W24+W31)</f>
        <v>0</v>
      </c>
      <c r="X33" s="74"/>
      <c r="Y33" s="690"/>
      <c r="Z33" s="690"/>
      <c r="AA33" s="690"/>
      <c r="AB33" s="142">
        <f>SUM(AB11+AB24+AB31)</f>
        <v>0</v>
      </c>
      <c r="AC33" s="74"/>
      <c r="AD33" s="690"/>
      <c r="AE33" s="690"/>
      <c r="AF33" s="690"/>
      <c r="AG33" s="142">
        <f>SUM(AG11+AG24+AG31)</f>
        <v>0</v>
      </c>
      <c r="AH33" s="74"/>
      <c r="AI33" s="690"/>
      <c r="AJ33" s="690"/>
      <c r="AK33" s="690"/>
      <c r="AL33" s="142">
        <f>SUM(AL11+AL24+AL31)</f>
        <v>0</v>
      </c>
      <c r="AM33" s="74"/>
      <c r="AN33" s="690"/>
      <c r="AO33" s="690"/>
      <c r="AP33" s="690"/>
      <c r="AQ33" s="142">
        <f>SUM(AQ11+AQ24+AQ31)</f>
        <v>0</v>
      </c>
      <c r="AR33" s="74"/>
      <c r="AS33" s="666"/>
      <c r="AT33" s="667"/>
      <c r="AU33" s="668"/>
      <c r="AV33" s="142">
        <f>SUM(AV11+AV24+AV31)</f>
        <v>0</v>
      </c>
    </row>
  </sheetData>
  <sheetProtection algorithmName="SHA-512" hashValue="GjScVSxMQexTa9oD5WoSu4E6hnCPp5uK9S2RLgO02xRCRngufnjwG1/nzHVp+1vYeNRaH3amrK6R8/gaWvX/kw==" saltValue="RtEbYOTm+JQfFUlerGFgfQ==" spinCount="100000" sheet="1" formatColumns="0" formatRows="0" selectLockedCells="1"/>
  <mergeCells count="74">
    <mergeCell ref="O33:Q33"/>
    <mergeCell ref="T33:V33"/>
    <mergeCell ref="Y33:AA33"/>
    <mergeCell ref="N1:V1"/>
    <mergeCell ref="A13:I13"/>
    <mergeCell ref="J1:M1"/>
    <mergeCell ref="J4:M4"/>
    <mergeCell ref="J11:L11"/>
    <mergeCell ref="O11:Q11"/>
    <mergeCell ref="T11:V11"/>
    <mergeCell ref="Y11:AA11"/>
    <mergeCell ref="A14:E23"/>
    <mergeCell ref="A26:I26"/>
    <mergeCell ref="F27:I27"/>
    <mergeCell ref="F28:I28"/>
    <mergeCell ref="F29:I29"/>
    <mergeCell ref="AI1:AL1"/>
    <mergeCell ref="O4:R4"/>
    <mergeCell ref="T4:W4"/>
    <mergeCell ref="AD4:AG4"/>
    <mergeCell ref="Y4:AB4"/>
    <mergeCell ref="AI4:AL4"/>
    <mergeCell ref="AD11:AF11"/>
    <mergeCell ref="A11:I11"/>
    <mergeCell ref="A1:E1"/>
    <mergeCell ref="F7:I7"/>
    <mergeCell ref="F8:I8"/>
    <mergeCell ref="F9:I9"/>
    <mergeCell ref="F10:I10"/>
    <mergeCell ref="A7:E10"/>
    <mergeCell ref="A6:I6"/>
    <mergeCell ref="AB1:AF1"/>
    <mergeCell ref="F19:I19"/>
    <mergeCell ref="F20:I20"/>
    <mergeCell ref="F21:I21"/>
    <mergeCell ref="F22:I22"/>
    <mergeCell ref="F23:I23"/>
    <mergeCell ref="F14:I14"/>
    <mergeCell ref="F15:I15"/>
    <mergeCell ref="F16:I16"/>
    <mergeCell ref="F17:I17"/>
    <mergeCell ref="F18:I18"/>
    <mergeCell ref="A24:I24"/>
    <mergeCell ref="AS33:AU33"/>
    <mergeCell ref="A31:I31"/>
    <mergeCell ref="J31:L31"/>
    <mergeCell ref="O31:Q31"/>
    <mergeCell ref="A27:E30"/>
    <mergeCell ref="F30:I30"/>
    <mergeCell ref="AI31:AK31"/>
    <mergeCell ref="T31:V31"/>
    <mergeCell ref="Y31:AA31"/>
    <mergeCell ref="AN31:AP31"/>
    <mergeCell ref="AD31:AF31"/>
    <mergeCell ref="AD33:AF33"/>
    <mergeCell ref="AI33:AK33"/>
    <mergeCell ref="AN33:AP33"/>
    <mergeCell ref="A33:I33"/>
    <mergeCell ref="J33:L33"/>
    <mergeCell ref="J3:AV3"/>
    <mergeCell ref="AS4:AV4"/>
    <mergeCell ref="AS11:AU11"/>
    <mergeCell ref="AS24:AU24"/>
    <mergeCell ref="AS31:AU31"/>
    <mergeCell ref="O24:Q24"/>
    <mergeCell ref="J24:L24"/>
    <mergeCell ref="T24:V24"/>
    <mergeCell ref="AN4:AQ4"/>
    <mergeCell ref="AI11:AK11"/>
    <mergeCell ref="AN11:AP11"/>
    <mergeCell ref="AN24:AP24"/>
    <mergeCell ref="AI24:AK24"/>
    <mergeCell ref="AD24:AF24"/>
    <mergeCell ref="Y24:AA24"/>
  </mergeCells>
  <conditionalFormatting sqref="J1:M1">
    <cfRule type="cellIs" dxfId="59" priority="2" operator="equal">
      <formula>0</formula>
    </cfRule>
  </conditionalFormatting>
  <conditionalFormatting sqref="J1:N1 W1:AQ1">
    <cfRule type="cellIs" dxfId="58" priority="1" operator="equal">
      <formula>0</formula>
    </cfRule>
  </conditionalFormatting>
  <dataValidations count="8">
    <dataValidation type="decimal" allowBlank="1" showInputMessage="1" showErrorMessage="1" sqref="J11 Y31 N11:O11 S11:T11 X11:Y11 AC11:AD11 AH11:AI11 AM11:AN11 AN24 AN31 AI24 J31 AD24 AI31 Y24 T31 T24 AD31 O24 O31 J24 Y33 AN33 J33 AI33 T33 AD33 O33 AR11:AS11 AS24 AS31 AS33">
      <formula1>0</formula1>
      <formula2>10</formula2>
    </dataValidation>
    <dataValidation type="decimal" allowBlank="1" showInputMessage="1" showErrorMessage="1" sqref="AM24 AH24 AC24 X24 S24 N24 AR24">
      <formula1>0</formula1>
      <formula2>40</formula2>
    </dataValidation>
    <dataValidation type="decimal" allowBlank="1" showInputMessage="1" showErrorMessage="1" sqref="N31 S31 X31 AC31 AH31 AM31 N33 S33 X33 AC33 AH33 AM33 AR31 AR33">
      <formula1>0</formula1>
      <formula2>30</formula2>
    </dataValidation>
    <dataValidation allowBlank="1" showInputMessage="1" showErrorMessage="1" prompt="Clic droit pour saisir une croix" sqref="J7:M7"/>
    <dataValidation allowBlank="1" showInputMessage="1" showErrorMessage="1" sqref="R11 W11 AB11 AG11 AL11 AQ11 AQ24 AL24 AG24 AB24 W24 R24 O27:R30 T27:W30 R31 W31 AB31 AG31 AL31 AQ31 T7:W10 Y7:AB10 AD7:AG10 AI7:AL10 AN7:AQ10 O14:R23 T14:W23 Y14:AB23 AD14:AG23 AI14:AL23 AN14:AQ23 AN27:AQ30 AI27:AL30 AD27:AG30 Y27:AB30 R33 W33 AB33 AG33 AL33 AQ33 AV11 AV24 AV31 AS7:AV10 AS14:AV23 AS27:AV30 AV33"/>
    <dataValidation allowBlank="1" showInputMessage="1" showErrorMessage="1" prompt="Note sur 10" sqref="M11"/>
    <dataValidation allowBlank="1" showInputMessage="1" showErrorMessage="1" prompt="Note sur 40" sqref="M24"/>
    <dataValidation allowBlank="1" showInputMessage="1" showErrorMessage="1" prompt="Note sur 30_x000a_" sqref="M31 M33"/>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2</vt:i4>
      </vt:variant>
    </vt:vector>
  </HeadingPairs>
  <TitlesOfParts>
    <vt:vector size="22" baseType="lpstr">
      <vt:lpstr>Infos</vt:lpstr>
      <vt:lpstr>E11 - Grille jury</vt:lpstr>
      <vt:lpstr>Grille pesée candidat</vt:lpstr>
      <vt:lpstr>E11-Pesées</vt:lpstr>
      <vt:lpstr>E11-Organisation-Préparation</vt:lpstr>
      <vt:lpstr>E11-Présentation-Hygiène-Entret</vt:lpstr>
      <vt:lpstr>E12-Grille jury</vt:lpstr>
      <vt:lpstr>E12-Aide evaluation</vt:lpstr>
      <vt:lpstr>E12-Comportement-Vente</vt:lpstr>
      <vt:lpstr>Grille récapitulative</vt:lpstr>
      <vt:lpstr>Remarque</vt:lpstr>
      <vt:lpstr>Remarques</vt:lpstr>
      <vt:lpstr>Candidat 1</vt:lpstr>
      <vt:lpstr>Candidat 2</vt:lpstr>
      <vt:lpstr>Candidat 3</vt:lpstr>
      <vt:lpstr>Candidat 4</vt:lpstr>
      <vt:lpstr>Candidat 5</vt:lpstr>
      <vt:lpstr>Candidat 6</vt:lpstr>
      <vt:lpstr>Candidat 7</vt:lpstr>
      <vt:lpstr>Candidat 8</vt:lpstr>
      <vt:lpstr>'E12-Aide evaluation'!Impression_des_titres</vt:lpstr>
      <vt:lpstr>'E12-Grille jury'!Impression_des_titres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2023-05-15T12:49:07Z</cp:lastPrinted>
  <dcterms:created xsi:type="dcterms:W3CDTF">2007-05-21T10:34:03Z</dcterms:created>
  <dcterms:modified xsi:type="dcterms:W3CDTF">2024-06-17T16:27:38Z</dcterms:modified>
</cp:coreProperties>
</file>