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20490" windowHeight="7620"/>
  </bookViews>
  <sheets>
    <sheet name="Infos" sheetId="26" r:id="rId1"/>
    <sheet name="Calculs et organisation" sheetId="38" r:id="rId2"/>
    <sheet name="Production" sheetId="31" r:id="rId3"/>
    <sheet name="Hygiène et sécurité" sheetId="39" r:id="rId4"/>
    <sheet name="Aspect produits finis" sheetId="40" r:id="rId5"/>
    <sheet name="Dégustation" sheetId="41" r:id="rId6"/>
    <sheet name="Grille note finale" sheetId="34" r:id="rId7"/>
    <sheet name="Remarques" sheetId="37" r:id="rId8"/>
  </sheets>
  <definedNames>
    <definedName name="notes" localSheetId="4">#REF!</definedName>
    <definedName name="notes" localSheetId="1">#REF!</definedName>
    <definedName name="notes" localSheetId="5">#REF!</definedName>
    <definedName name="notes" localSheetId="6">#REF!</definedName>
    <definedName name="notes" localSheetId="3">#REF!</definedName>
    <definedName name="notes" localSheetId="2">#REF!</definedName>
    <definedName name="notes">#REF!</definedName>
    <definedName name="_xlnm.Print_Area" localSheetId="4">'Aspect produits finis'!$B$1:$AC$25</definedName>
    <definedName name="_xlnm.Print_Area" localSheetId="1">'Calculs et organisation'!$A$1:$Z$19</definedName>
    <definedName name="_xlnm.Print_Area" localSheetId="5">Dégustation!$B$1:$AA$15</definedName>
    <definedName name="_xlnm.Print_Area" localSheetId="6">'Grille note finale'!$A$1:$N$40</definedName>
    <definedName name="_xlnm.Print_Area" localSheetId="3">'Hygiène et sécurité'!$B$1:$AB$11</definedName>
    <definedName name="_xlnm.Print_Area" localSheetId="0">Infos!$A$1:$R$21</definedName>
    <definedName name="_xlnm.Print_Area" localSheetId="2">Production!$A$1:$AA$37</definedName>
  </definedNames>
  <calcPr calcId="162913"/>
</workbook>
</file>

<file path=xl/calcChain.xml><?xml version="1.0" encoding="utf-8"?>
<calcChain xmlns="http://schemas.openxmlformats.org/spreadsheetml/2006/main">
  <c r="F39" i="34" l="1"/>
  <c r="F40" i="34"/>
  <c r="F38" i="34"/>
  <c r="F37" i="34"/>
  <c r="A37" i="34"/>
  <c r="A39" i="34"/>
  <c r="A40" i="34"/>
  <c r="A38" i="34"/>
  <c r="I12" i="40" l="1"/>
  <c r="G12" i="40"/>
  <c r="I8" i="40"/>
  <c r="I7" i="40"/>
  <c r="G7" i="40"/>
  <c r="G25" i="40" l="1"/>
  <c r="I25" i="40"/>
  <c r="K25" i="40"/>
  <c r="M25" i="40"/>
  <c r="O25" i="40"/>
  <c r="Q25" i="40"/>
  <c r="S25" i="40"/>
  <c r="U25" i="40"/>
  <c r="W25" i="40"/>
  <c r="Y25" i="40"/>
  <c r="AA25" i="40"/>
  <c r="AC25" i="40"/>
  <c r="G26" i="40"/>
  <c r="I26" i="40"/>
  <c r="K26" i="40"/>
  <c r="M26" i="40"/>
  <c r="O26" i="40"/>
  <c r="Q26" i="40"/>
  <c r="S26" i="40"/>
  <c r="U26" i="40"/>
  <c r="W26" i="40"/>
  <c r="Y26" i="40"/>
  <c r="AA26" i="40"/>
  <c r="AC26" i="40"/>
  <c r="G27" i="40"/>
  <c r="I27" i="40"/>
  <c r="K27" i="40"/>
  <c r="M27" i="40"/>
  <c r="O27" i="40"/>
  <c r="Q27" i="40"/>
  <c r="S27" i="40"/>
  <c r="U27" i="40"/>
  <c r="W27" i="40"/>
  <c r="Y27" i="40"/>
  <c r="AA27" i="40"/>
  <c r="AC27" i="40"/>
  <c r="G28" i="40"/>
  <c r="I28" i="40"/>
  <c r="K28" i="40"/>
  <c r="M28" i="40"/>
  <c r="O28" i="40"/>
  <c r="Q28" i="40"/>
  <c r="S28" i="40"/>
  <c r="U28" i="40"/>
  <c r="W28" i="40"/>
  <c r="Y28" i="40"/>
  <c r="AA28" i="40"/>
  <c r="AC28" i="40"/>
  <c r="G29" i="40"/>
  <c r="I29" i="40"/>
  <c r="K29" i="40"/>
  <c r="M29" i="40"/>
  <c r="O29" i="40"/>
  <c r="Q29" i="40"/>
  <c r="S29" i="40"/>
  <c r="U29" i="40"/>
  <c r="W29" i="40"/>
  <c r="Y29" i="40"/>
  <c r="AA29" i="40"/>
  <c r="AC29" i="40"/>
  <c r="G30" i="40"/>
  <c r="I30" i="40"/>
  <c r="K30" i="40"/>
  <c r="M30" i="40"/>
  <c r="O30" i="40"/>
  <c r="Q30" i="40"/>
  <c r="S30" i="40"/>
  <c r="U30" i="40"/>
  <c r="W30" i="40"/>
  <c r="Y30" i="40"/>
  <c r="AA30" i="40"/>
  <c r="AC30" i="40"/>
  <c r="G31" i="40"/>
  <c r="I31" i="40"/>
  <c r="K31" i="40"/>
  <c r="M31" i="40"/>
  <c r="O31" i="40"/>
  <c r="Q31" i="40"/>
  <c r="S31" i="40"/>
  <c r="U31" i="40"/>
  <c r="W31" i="40"/>
  <c r="Y31" i="40"/>
  <c r="AA31" i="40"/>
  <c r="AC31" i="40"/>
  <c r="I24" i="40"/>
  <c r="G24" i="40"/>
  <c r="E35" i="31"/>
  <c r="G35" i="31"/>
  <c r="I35" i="31"/>
  <c r="K35" i="31"/>
  <c r="M35" i="31"/>
  <c r="O35" i="31"/>
  <c r="Q35" i="31"/>
  <c r="S35" i="31"/>
  <c r="U35" i="31"/>
  <c r="W35" i="31"/>
  <c r="Y35" i="31"/>
  <c r="AA35" i="31"/>
  <c r="G34" i="31"/>
  <c r="E34" i="31"/>
  <c r="E18" i="31"/>
  <c r="G18" i="31"/>
  <c r="I18" i="31"/>
  <c r="K18" i="31"/>
  <c r="M18" i="31"/>
  <c r="O18" i="31"/>
  <c r="Q18" i="31"/>
  <c r="S18" i="31"/>
  <c r="U18" i="31"/>
  <c r="W18" i="31"/>
  <c r="Y18" i="31"/>
  <c r="AA18" i="31"/>
  <c r="E19" i="31"/>
  <c r="G19" i="31"/>
  <c r="I19" i="31"/>
  <c r="K19" i="31"/>
  <c r="M19" i="31"/>
  <c r="O19" i="31"/>
  <c r="Q19" i="31"/>
  <c r="S19" i="31"/>
  <c r="U19" i="31"/>
  <c r="W19" i="31"/>
  <c r="Y19" i="31"/>
  <c r="AA19" i="31"/>
  <c r="E20" i="31"/>
  <c r="G20" i="31"/>
  <c r="I20" i="31"/>
  <c r="K20" i="31"/>
  <c r="M20" i="31"/>
  <c r="O20" i="31"/>
  <c r="Q20" i="31"/>
  <c r="S20" i="31"/>
  <c r="U20" i="31"/>
  <c r="W20" i="31"/>
  <c r="Y20" i="31"/>
  <c r="AA20" i="31"/>
  <c r="E21" i="31"/>
  <c r="G21" i="31"/>
  <c r="I21" i="31"/>
  <c r="K21" i="31"/>
  <c r="M21" i="31"/>
  <c r="O21" i="31"/>
  <c r="Q21" i="31"/>
  <c r="S21" i="31"/>
  <c r="U21" i="31"/>
  <c r="W21" i="31"/>
  <c r="Y21" i="31"/>
  <c r="AA21" i="31"/>
  <c r="G17" i="31"/>
  <c r="E17" i="31"/>
  <c r="E13" i="41"/>
  <c r="G13" i="41"/>
  <c r="I13" i="41"/>
  <c r="K13" i="41"/>
  <c r="M13" i="41"/>
  <c r="O13" i="41"/>
  <c r="Q13" i="41"/>
  <c r="S13" i="41"/>
  <c r="U13" i="41"/>
  <c r="W13" i="41"/>
  <c r="Y13" i="41"/>
  <c r="AA13" i="41"/>
  <c r="AA12" i="41"/>
  <c r="Y12" i="41"/>
  <c r="W12" i="41"/>
  <c r="U12" i="41"/>
  <c r="S12" i="41"/>
  <c r="Q12" i="41"/>
  <c r="O12" i="41"/>
  <c r="M12" i="41"/>
  <c r="K12" i="41"/>
  <c r="I12" i="41"/>
  <c r="G12" i="41"/>
  <c r="E12" i="41"/>
  <c r="E8" i="41"/>
  <c r="G8" i="41"/>
  <c r="I8" i="41"/>
  <c r="K8" i="41"/>
  <c r="M8" i="41"/>
  <c r="O8" i="41"/>
  <c r="Q8" i="41"/>
  <c r="S8" i="41"/>
  <c r="U8" i="41"/>
  <c r="W8" i="41"/>
  <c r="Y8" i="41"/>
  <c r="AA8" i="41"/>
  <c r="AA7" i="41"/>
  <c r="Y7" i="41"/>
  <c r="W7" i="41"/>
  <c r="U7" i="41"/>
  <c r="S7" i="41"/>
  <c r="Q7" i="41"/>
  <c r="O7" i="41"/>
  <c r="M7" i="41"/>
  <c r="K7" i="41"/>
  <c r="I7" i="41"/>
  <c r="G7" i="41"/>
  <c r="E7" i="41"/>
  <c r="AC24" i="40"/>
  <c r="AA24" i="40"/>
  <c r="Y24" i="40"/>
  <c r="W24" i="40"/>
  <c r="U24" i="40"/>
  <c r="S24" i="40"/>
  <c r="Q24" i="40"/>
  <c r="O24" i="40"/>
  <c r="M24" i="40"/>
  <c r="K24" i="40"/>
  <c r="G17" i="40"/>
  <c r="I17" i="40"/>
  <c r="K17" i="40"/>
  <c r="M17" i="40"/>
  <c r="O17" i="40"/>
  <c r="Q17" i="40"/>
  <c r="S17" i="40"/>
  <c r="U17" i="40"/>
  <c r="W17" i="40"/>
  <c r="Y17" i="40"/>
  <c r="AA17" i="40"/>
  <c r="AC17" i="40"/>
  <c r="G18" i="40"/>
  <c r="I18" i="40"/>
  <c r="K18" i="40"/>
  <c r="M18" i="40"/>
  <c r="O18" i="40"/>
  <c r="Q18" i="40"/>
  <c r="S18" i="40"/>
  <c r="U18" i="40"/>
  <c r="W18" i="40"/>
  <c r="Y18" i="40"/>
  <c r="AA18" i="40"/>
  <c r="AC18" i="40"/>
  <c r="G19" i="40"/>
  <c r="I19" i="40"/>
  <c r="K19" i="40"/>
  <c r="M19" i="40"/>
  <c r="O19" i="40"/>
  <c r="Q19" i="40"/>
  <c r="S19" i="40"/>
  <c r="U19" i="40"/>
  <c r="W19" i="40"/>
  <c r="Y19" i="40"/>
  <c r="AA19" i="40"/>
  <c r="AC19" i="40"/>
  <c r="G20" i="40"/>
  <c r="I20" i="40"/>
  <c r="K20" i="40"/>
  <c r="M20" i="40"/>
  <c r="O20" i="40"/>
  <c r="Q20" i="40"/>
  <c r="S20" i="40"/>
  <c r="U20" i="40"/>
  <c r="W20" i="40"/>
  <c r="Y20" i="40"/>
  <c r="AA20" i="40"/>
  <c r="AC20" i="40"/>
  <c r="AC16" i="40"/>
  <c r="AA16" i="40"/>
  <c r="Y16" i="40"/>
  <c r="W16" i="40"/>
  <c r="U16" i="40"/>
  <c r="S16" i="40"/>
  <c r="Q16" i="40"/>
  <c r="O16" i="40"/>
  <c r="M16" i="40"/>
  <c r="K16" i="40"/>
  <c r="I16" i="40"/>
  <c r="G16" i="40"/>
  <c r="AC12" i="40"/>
  <c r="AA12" i="40"/>
  <c r="Y12" i="40"/>
  <c r="W12" i="40"/>
  <c r="U12" i="40"/>
  <c r="S12" i="40"/>
  <c r="Q12" i="40"/>
  <c r="O12" i="40"/>
  <c r="M12" i="40"/>
  <c r="K12" i="40"/>
  <c r="G8" i="40"/>
  <c r="K8" i="40"/>
  <c r="M8" i="40"/>
  <c r="O8" i="40"/>
  <c r="Q8" i="40"/>
  <c r="S8" i="40"/>
  <c r="U8" i="40"/>
  <c r="W8" i="40"/>
  <c r="Y8" i="40"/>
  <c r="AA8" i="40"/>
  <c r="AC8" i="40"/>
  <c r="AC7" i="40"/>
  <c r="AA7" i="40"/>
  <c r="Y7" i="40"/>
  <c r="W7" i="40"/>
  <c r="U7" i="40"/>
  <c r="S7" i="40"/>
  <c r="Q7" i="40"/>
  <c r="O7" i="40"/>
  <c r="M7" i="40"/>
  <c r="K7" i="40"/>
  <c r="F8" i="39"/>
  <c r="H8" i="39"/>
  <c r="J8" i="39"/>
  <c r="L8" i="39"/>
  <c r="N8" i="39"/>
  <c r="P8" i="39"/>
  <c r="R8" i="39"/>
  <c r="T8" i="39"/>
  <c r="V8" i="39"/>
  <c r="X8" i="39"/>
  <c r="Z8" i="39"/>
  <c r="AB8" i="39"/>
  <c r="F9" i="39"/>
  <c r="H9" i="39"/>
  <c r="J9" i="39"/>
  <c r="L9" i="39"/>
  <c r="N9" i="39"/>
  <c r="P9" i="39"/>
  <c r="R9" i="39"/>
  <c r="T9" i="39"/>
  <c r="V9" i="39"/>
  <c r="X9" i="39"/>
  <c r="Z9" i="39"/>
  <c r="AB9" i="39"/>
  <c r="F10" i="39"/>
  <c r="H10" i="39"/>
  <c r="J10" i="39"/>
  <c r="L10" i="39"/>
  <c r="N10" i="39"/>
  <c r="P10" i="39"/>
  <c r="R10" i="39"/>
  <c r="T10" i="39"/>
  <c r="V10" i="39"/>
  <c r="X10" i="39"/>
  <c r="Z10" i="39"/>
  <c r="AB10" i="39"/>
  <c r="AB7" i="39"/>
  <c r="Z7" i="39"/>
  <c r="X7" i="39"/>
  <c r="V7" i="39"/>
  <c r="T7" i="39"/>
  <c r="R7" i="39"/>
  <c r="P7" i="39"/>
  <c r="N7" i="39"/>
  <c r="L7" i="39"/>
  <c r="J7" i="39"/>
  <c r="H7" i="39"/>
  <c r="F7" i="39"/>
  <c r="E8" i="31"/>
  <c r="G8" i="31"/>
  <c r="I8" i="31"/>
  <c r="K8" i="31"/>
  <c r="M8" i="31"/>
  <c r="O8" i="31"/>
  <c r="Q8" i="31"/>
  <c r="S8" i="31"/>
  <c r="U8" i="31"/>
  <c r="W8" i="31"/>
  <c r="Y8" i="31"/>
  <c r="AA8" i="31"/>
  <c r="E9" i="31"/>
  <c r="G9" i="31"/>
  <c r="I9" i="31"/>
  <c r="K9" i="31"/>
  <c r="M9" i="31"/>
  <c r="O9" i="31"/>
  <c r="Q9" i="31"/>
  <c r="S9" i="31"/>
  <c r="U9" i="31"/>
  <c r="W9" i="31"/>
  <c r="Y9" i="31"/>
  <c r="AA9" i="31"/>
  <c r="E10" i="31"/>
  <c r="G10" i="31"/>
  <c r="I10" i="31"/>
  <c r="K10" i="31"/>
  <c r="M10" i="31"/>
  <c r="O10" i="31"/>
  <c r="Q10" i="31"/>
  <c r="S10" i="31"/>
  <c r="U10" i="31"/>
  <c r="W10" i="31"/>
  <c r="Y10" i="31"/>
  <c r="AA10" i="31"/>
  <c r="E11" i="31"/>
  <c r="G11" i="31"/>
  <c r="I11" i="31"/>
  <c r="K11" i="31"/>
  <c r="M11" i="31"/>
  <c r="O11" i="31"/>
  <c r="Q11" i="31"/>
  <c r="S11" i="31"/>
  <c r="U11" i="31"/>
  <c r="W11" i="31"/>
  <c r="Y11" i="31"/>
  <c r="AA11" i="31"/>
  <c r="E12" i="31"/>
  <c r="G12" i="31"/>
  <c r="I12" i="31"/>
  <c r="K12" i="31"/>
  <c r="M12" i="31"/>
  <c r="O12" i="31"/>
  <c r="Q12" i="31"/>
  <c r="S12" i="31"/>
  <c r="U12" i="31"/>
  <c r="W12" i="31"/>
  <c r="Y12" i="31"/>
  <c r="AA12" i="31"/>
  <c r="E13" i="31"/>
  <c r="G13" i="31"/>
  <c r="I13" i="31"/>
  <c r="K13" i="31"/>
  <c r="M13" i="31"/>
  <c r="O13" i="31"/>
  <c r="Q13" i="31"/>
  <c r="S13" i="31"/>
  <c r="U13" i="31"/>
  <c r="W13" i="31"/>
  <c r="Y13" i="31"/>
  <c r="AA13" i="31"/>
  <c r="AA34" i="31"/>
  <c r="Y34" i="31"/>
  <c r="W34" i="31"/>
  <c r="U34" i="31"/>
  <c r="S34" i="31"/>
  <c r="Q34" i="31"/>
  <c r="O34" i="31"/>
  <c r="M34" i="31"/>
  <c r="K34" i="31"/>
  <c r="I34" i="31"/>
  <c r="E26" i="31"/>
  <c r="G26" i="31"/>
  <c r="I26" i="31"/>
  <c r="K26" i="31"/>
  <c r="M26" i="31"/>
  <c r="O26" i="31"/>
  <c r="Q26" i="31"/>
  <c r="S26" i="31"/>
  <c r="U26" i="31"/>
  <c r="W26" i="31"/>
  <c r="Y26" i="31"/>
  <c r="AA26" i="31"/>
  <c r="E27" i="31"/>
  <c r="G27" i="31"/>
  <c r="I27" i="31"/>
  <c r="K27" i="31"/>
  <c r="M27" i="31"/>
  <c r="O27" i="31"/>
  <c r="Q27" i="31"/>
  <c r="S27" i="31"/>
  <c r="U27" i="31"/>
  <c r="W27" i="31"/>
  <c r="Y27" i="31"/>
  <c r="AA27" i="31"/>
  <c r="E28" i="31"/>
  <c r="G28" i="31"/>
  <c r="I28" i="31"/>
  <c r="K28" i="31"/>
  <c r="M28" i="31"/>
  <c r="O28" i="31"/>
  <c r="Q28" i="31"/>
  <c r="S28" i="31"/>
  <c r="U28" i="31"/>
  <c r="W28" i="31"/>
  <c r="Y28" i="31"/>
  <c r="AA28" i="31"/>
  <c r="E29" i="31"/>
  <c r="G29" i="31"/>
  <c r="I29" i="31"/>
  <c r="K29" i="31"/>
  <c r="M29" i="31"/>
  <c r="O29" i="31"/>
  <c r="Q29" i="31"/>
  <c r="S29" i="31"/>
  <c r="U29" i="31"/>
  <c r="W29" i="31"/>
  <c r="Y29" i="31"/>
  <c r="AA29" i="31"/>
  <c r="E30" i="31"/>
  <c r="G30" i="31"/>
  <c r="I30" i="31"/>
  <c r="K30" i="31"/>
  <c r="M30" i="31"/>
  <c r="O30" i="31"/>
  <c r="Q30" i="31"/>
  <c r="S30" i="31"/>
  <c r="U30" i="31"/>
  <c r="W30" i="31"/>
  <c r="Y30" i="31"/>
  <c r="AA30" i="31"/>
  <c r="AA25" i="31"/>
  <c r="Y25" i="31"/>
  <c r="W25" i="31"/>
  <c r="U25" i="31"/>
  <c r="S25" i="31"/>
  <c r="Q25" i="31"/>
  <c r="O25" i="31"/>
  <c r="M25" i="31"/>
  <c r="K25" i="31"/>
  <c r="I25" i="31"/>
  <c r="G25" i="31"/>
  <c r="E25" i="31"/>
  <c r="AA17" i="31"/>
  <c r="Y17" i="31"/>
  <c r="W17" i="31"/>
  <c r="U17" i="31"/>
  <c r="S17" i="31"/>
  <c r="Q17" i="31"/>
  <c r="O17" i="31"/>
  <c r="M17" i="31"/>
  <c r="K17" i="31"/>
  <c r="I17" i="31"/>
  <c r="AA7" i="31"/>
  <c r="Y7" i="31"/>
  <c r="W7" i="31"/>
  <c r="U7" i="31"/>
  <c r="S7" i="31"/>
  <c r="Q7" i="31"/>
  <c r="O7" i="31"/>
  <c r="M7" i="31"/>
  <c r="K7" i="31"/>
  <c r="G7" i="31"/>
  <c r="I7" i="31"/>
  <c r="E7" i="31"/>
  <c r="D8" i="38"/>
  <c r="F8" i="38"/>
  <c r="H8" i="38"/>
  <c r="J8" i="38"/>
  <c r="L8" i="38"/>
  <c r="N8" i="38"/>
  <c r="P8" i="38"/>
  <c r="R8" i="38"/>
  <c r="T8" i="38"/>
  <c r="V8" i="38"/>
  <c r="X8" i="38"/>
  <c r="Z8" i="38"/>
  <c r="D9" i="38"/>
  <c r="F9" i="38"/>
  <c r="H9" i="38"/>
  <c r="J9" i="38"/>
  <c r="L9" i="38"/>
  <c r="N9" i="38"/>
  <c r="P9" i="38"/>
  <c r="R9" i="38"/>
  <c r="T9" i="38"/>
  <c r="V9" i="38"/>
  <c r="X9" i="38"/>
  <c r="Z9" i="38"/>
  <c r="D10" i="38"/>
  <c r="F10" i="38"/>
  <c r="H10" i="38"/>
  <c r="J10" i="38"/>
  <c r="L10" i="38"/>
  <c r="N10" i="38"/>
  <c r="P10" i="38"/>
  <c r="R10" i="38"/>
  <c r="T10" i="38"/>
  <c r="V10" i="38"/>
  <c r="X10" i="38"/>
  <c r="Z10" i="38"/>
  <c r="Z7" i="38"/>
  <c r="X7" i="38"/>
  <c r="V7" i="38"/>
  <c r="T7" i="38"/>
  <c r="R7" i="38"/>
  <c r="P7" i="38"/>
  <c r="N7" i="38"/>
  <c r="L7" i="38"/>
  <c r="J7" i="38"/>
  <c r="H7" i="38"/>
  <c r="F7" i="38"/>
  <c r="A19" i="34" l="1"/>
  <c r="A31" i="34"/>
  <c r="A26" i="34"/>
  <c r="I5" i="34"/>
  <c r="J5" i="34"/>
  <c r="K5" i="34"/>
  <c r="L5" i="34"/>
  <c r="M5" i="34"/>
  <c r="N5" i="34"/>
  <c r="A15" i="34"/>
  <c r="A8" i="34"/>
  <c r="B14" i="41"/>
  <c r="B9" i="41"/>
  <c r="Z5" i="41"/>
  <c r="X5" i="41"/>
  <c r="V5" i="41"/>
  <c r="W14" i="41" s="1"/>
  <c r="L30" i="34" s="1"/>
  <c r="T5" i="41"/>
  <c r="U14" i="41" s="1"/>
  <c r="K30" i="34" s="1"/>
  <c r="R5" i="41"/>
  <c r="P5" i="41"/>
  <c r="Q14" i="41" s="1"/>
  <c r="I30" i="34" s="1"/>
  <c r="N5" i="41"/>
  <c r="O14" i="41" s="1"/>
  <c r="H30" i="34" s="1"/>
  <c r="L5" i="41"/>
  <c r="M14" i="41" s="1"/>
  <c r="G30" i="34" s="1"/>
  <c r="J5" i="41"/>
  <c r="H5" i="41"/>
  <c r="I14" i="41" s="1"/>
  <c r="E30" i="34" s="1"/>
  <c r="F5" i="41"/>
  <c r="D5" i="41"/>
  <c r="E14" i="41" s="1"/>
  <c r="C30" i="34" s="1"/>
  <c r="B4" i="41"/>
  <c r="B3" i="41"/>
  <c r="B2" i="41"/>
  <c r="B1" i="41"/>
  <c r="B1" i="40"/>
  <c r="B32" i="40"/>
  <c r="B21" i="40"/>
  <c r="B13" i="40"/>
  <c r="B9" i="40"/>
  <c r="AB5" i="40"/>
  <c r="Z5" i="40"/>
  <c r="AA32" i="40" s="1"/>
  <c r="M25" i="34" s="1"/>
  <c r="X5" i="40"/>
  <c r="V5" i="40"/>
  <c r="T5" i="40"/>
  <c r="R5" i="40"/>
  <c r="S32" i="40" s="1"/>
  <c r="I25" i="34" s="1"/>
  <c r="P5" i="40"/>
  <c r="N5" i="40"/>
  <c r="L5" i="40"/>
  <c r="J5" i="40"/>
  <c r="K32" i="40" s="1"/>
  <c r="E25" i="34" s="1"/>
  <c r="H5" i="40"/>
  <c r="F5" i="40"/>
  <c r="G32" i="40" s="1"/>
  <c r="C25" i="34" s="1"/>
  <c r="B4" i="40"/>
  <c r="B3" i="40"/>
  <c r="B2" i="40"/>
  <c r="B11" i="39"/>
  <c r="AA5" i="39"/>
  <c r="Y5" i="39"/>
  <c r="W5" i="39"/>
  <c r="U5" i="39"/>
  <c r="S5" i="39"/>
  <c r="Q5" i="39"/>
  <c r="O5" i="39"/>
  <c r="M5" i="39"/>
  <c r="K5" i="39"/>
  <c r="I5" i="39"/>
  <c r="G5" i="39"/>
  <c r="E5" i="39"/>
  <c r="B4" i="39"/>
  <c r="B3" i="39"/>
  <c r="B2" i="39"/>
  <c r="B1" i="39"/>
  <c r="A31" i="31"/>
  <c r="A19" i="38"/>
  <c r="A18" i="38"/>
  <c r="A17" i="38"/>
  <c r="A16" i="38"/>
  <c r="A15" i="38"/>
  <c r="A14" i="38"/>
  <c r="A11" i="38"/>
  <c r="D7" i="38"/>
  <c r="Y5" i="38"/>
  <c r="Z11" i="38" s="1"/>
  <c r="N7" i="34" s="1"/>
  <c r="W5" i="38"/>
  <c r="X11" i="38" s="1"/>
  <c r="M7" i="34" s="1"/>
  <c r="U5" i="38"/>
  <c r="S5" i="38"/>
  <c r="Q5" i="38"/>
  <c r="R11" i="38" s="1"/>
  <c r="J7" i="34" s="1"/>
  <c r="O5" i="38"/>
  <c r="P11" i="38" s="1"/>
  <c r="I7" i="34" s="1"/>
  <c r="M5" i="38"/>
  <c r="K5" i="38"/>
  <c r="I5" i="38"/>
  <c r="J11" i="38" s="1"/>
  <c r="F7" i="34" s="1"/>
  <c r="G5" i="38"/>
  <c r="H11" i="38" s="1"/>
  <c r="E7" i="34" s="1"/>
  <c r="E5" i="38"/>
  <c r="C5" i="38"/>
  <c r="A4" i="38"/>
  <c r="A3" i="38"/>
  <c r="A2" i="38"/>
  <c r="A1" i="38"/>
  <c r="A36" i="31"/>
  <c r="M35" i="34" l="1"/>
  <c r="M34" i="34"/>
  <c r="M33" i="34"/>
  <c r="I35" i="34"/>
  <c r="I34" i="34"/>
  <c r="I33" i="34"/>
  <c r="L35" i="34"/>
  <c r="L34" i="34"/>
  <c r="L33" i="34"/>
  <c r="K35" i="34"/>
  <c r="K34" i="34"/>
  <c r="K33" i="34"/>
  <c r="N35" i="34"/>
  <c r="N34" i="34"/>
  <c r="N33" i="34"/>
  <c r="J35" i="34"/>
  <c r="J34" i="34"/>
  <c r="J33" i="34"/>
  <c r="K26" i="34"/>
  <c r="K15" i="34"/>
  <c r="N26" i="34"/>
  <c r="N15" i="34"/>
  <c r="J26" i="34"/>
  <c r="J15" i="34"/>
  <c r="M26" i="34"/>
  <c r="M15" i="34"/>
  <c r="I15" i="34"/>
  <c r="I26" i="34"/>
  <c r="L26" i="34"/>
  <c r="L15" i="34"/>
  <c r="AA14" i="41"/>
  <c r="N30" i="34" s="1"/>
  <c r="AC32" i="40"/>
  <c r="N25" i="34" s="1"/>
  <c r="H11" i="39"/>
  <c r="D18" i="34" s="1"/>
  <c r="P11" i="39"/>
  <c r="H18" i="34" s="1"/>
  <c r="X11" i="39"/>
  <c r="O32" i="40"/>
  <c r="G25" i="34" s="1"/>
  <c r="W32" i="40"/>
  <c r="K25" i="34" s="1"/>
  <c r="S14" i="41"/>
  <c r="J30" i="34" s="1"/>
  <c r="U21" i="40"/>
  <c r="J24" i="34" s="1"/>
  <c r="Y32" i="40"/>
  <c r="L25" i="34" s="1"/>
  <c r="N8" i="34"/>
  <c r="I13" i="40"/>
  <c r="D23" i="34" s="1"/>
  <c r="Q13" i="40"/>
  <c r="H23" i="34" s="1"/>
  <c r="Y13" i="40"/>
  <c r="L23" i="34" s="1"/>
  <c r="G14" i="41"/>
  <c r="D30" i="34" s="1"/>
  <c r="K21" i="40"/>
  <c r="E24" i="34" s="1"/>
  <c r="W21" i="40"/>
  <c r="K24" i="34" s="1"/>
  <c r="I8" i="34"/>
  <c r="Y14" i="41"/>
  <c r="M30" i="34" s="1"/>
  <c r="Q21" i="40"/>
  <c r="H24" i="34" s="1"/>
  <c r="Y21" i="40"/>
  <c r="L24" i="34" s="1"/>
  <c r="M32" i="40"/>
  <c r="F25" i="34" s="1"/>
  <c r="U32" i="40"/>
  <c r="J25" i="34" s="1"/>
  <c r="AC21" i="40"/>
  <c r="N24" i="34" s="1"/>
  <c r="K14" i="41"/>
  <c r="F30" i="34" s="1"/>
  <c r="AA9" i="41"/>
  <c r="N29" i="34" s="1"/>
  <c r="S21" i="40"/>
  <c r="I24" i="34" s="1"/>
  <c r="Q32" i="40"/>
  <c r="H25" i="34" s="1"/>
  <c r="N31" i="34"/>
  <c r="AA21" i="40"/>
  <c r="M24" i="34" s="1"/>
  <c r="M8" i="34"/>
  <c r="J8" i="34"/>
  <c r="O21" i="40"/>
  <c r="G24" i="34" s="1"/>
  <c r="M21" i="40"/>
  <c r="F24" i="34" s="1"/>
  <c r="I21" i="40"/>
  <c r="D24" i="34" s="1"/>
  <c r="I32" i="40"/>
  <c r="D25" i="34" s="1"/>
  <c r="G21" i="40"/>
  <c r="C24" i="34" s="1"/>
  <c r="K9" i="41"/>
  <c r="F29" i="34" s="1"/>
  <c r="S9" i="41"/>
  <c r="J29" i="34" s="1"/>
  <c r="G9" i="41"/>
  <c r="D29" i="34" s="1"/>
  <c r="W9" i="41"/>
  <c r="L29" i="34" s="1"/>
  <c r="O9" i="41"/>
  <c r="H29" i="34" s="1"/>
  <c r="E9" i="41"/>
  <c r="C29" i="34" s="1"/>
  <c r="M9" i="41"/>
  <c r="G29" i="34" s="1"/>
  <c r="I9" i="41"/>
  <c r="E29" i="34" s="1"/>
  <c r="Q9" i="41"/>
  <c r="I29" i="34" s="1"/>
  <c r="Y9" i="41"/>
  <c r="M29" i="34" s="1"/>
  <c r="U9" i="41"/>
  <c r="K29" i="34" s="1"/>
  <c r="AC9" i="40"/>
  <c r="N22" i="34" s="1"/>
  <c r="M9" i="40"/>
  <c r="F22" i="34" s="1"/>
  <c r="U9" i="40"/>
  <c r="J22" i="34" s="1"/>
  <c r="Q9" i="40"/>
  <c r="H22" i="34" s="1"/>
  <c r="I9" i="40"/>
  <c r="D22" i="34" s="1"/>
  <c r="Y9" i="40"/>
  <c r="L22" i="34" s="1"/>
  <c r="K9" i="40"/>
  <c r="E22" i="34" s="1"/>
  <c r="S9" i="40"/>
  <c r="I22" i="34" s="1"/>
  <c r="K13" i="40"/>
  <c r="E23" i="34" s="1"/>
  <c r="G9" i="40"/>
  <c r="C22" i="34" s="1"/>
  <c r="O9" i="40"/>
  <c r="G22" i="34" s="1"/>
  <c r="W9" i="40"/>
  <c r="K22" i="34" s="1"/>
  <c r="S13" i="40"/>
  <c r="I23" i="34" s="1"/>
  <c r="G13" i="40"/>
  <c r="C23" i="34" s="1"/>
  <c r="W13" i="40"/>
  <c r="K23" i="34" s="1"/>
  <c r="AA9" i="40"/>
  <c r="M22" i="34" s="1"/>
  <c r="AA13" i="40"/>
  <c r="M23" i="34" s="1"/>
  <c r="O13" i="40"/>
  <c r="G23" i="34" s="1"/>
  <c r="M13" i="40"/>
  <c r="F23" i="34" s="1"/>
  <c r="U13" i="40"/>
  <c r="J23" i="34" s="1"/>
  <c r="AC13" i="40"/>
  <c r="N23" i="34" s="1"/>
  <c r="J11" i="39"/>
  <c r="E18" i="34" s="1"/>
  <c r="Z11" i="39"/>
  <c r="T11" i="39"/>
  <c r="F11" i="39"/>
  <c r="C18" i="34" s="1"/>
  <c r="N11" i="39"/>
  <c r="G18" i="34" s="1"/>
  <c r="V11" i="39"/>
  <c r="R11" i="39"/>
  <c r="L11" i="39"/>
  <c r="F18" i="34" s="1"/>
  <c r="AB11" i="39"/>
  <c r="N18" i="34" s="1"/>
  <c r="D11" i="38"/>
  <c r="C7" i="34" s="1"/>
  <c r="T11" i="38"/>
  <c r="F11" i="38"/>
  <c r="D7" i="34" s="1"/>
  <c r="N11" i="38"/>
  <c r="H7" i="34" s="1"/>
  <c r="V11" i="38"/>
  <c r="L11" i="38"/>
  <c r="G7" i="34" s="1"/>
  <c r="A22" i="31"/>
  <c r="K8" i="34" l="1"/>
  <c r="K7" i="34"/>
  <c r="L8" i="34"/>
  <c r="L7" i="34"/>
  <c r="L31" i="34"/>
  <c r="K31" i="34"/>
  <c r="M31" i="34"/>
  <c r="J31" i="34"/>
  <c r="I31" i="34"/>
  <c r="K19" i="34"/>
  <c r="K18" i="34"/>
  <c r="I19" i="34"/>
  <c r="I18" i="34"/>
  <c r="J19" i="34"/>
  <c r="J18" i="34"/>
  <c r="M19" i="34"/>
  <c r="M18" i="34"/>
  <c r="N19" i="34"/>
  <c r="L19" i="34"/>
  <c r="L18" i="34"/>
  <c r="A14" i="31"/>
  <c r="A6" i="37" l="1"/>
  <c r="A5" i="37"/>
  <c r="A4" i="37"/>
  <c r="A3" i="37"/>
  <c r="A3" i="34" l="1"/>
  <c r="A2" i="34"/>
  <c r="A4" i="34"/>
  <c r="A1" i="34"/>
  <c r="A4" i="31"/>
  <c r="A3" i="31"/>
  <c r="A2" i="31"/>
  <c r="A1" i="31"/>
  <c r="Z5" i="31"/>
  <c r="AA22" i="31" s="1"/>
  <c r="X5" i="31"/>
  <c r="Y22" i="31" s="1"/>
  <c r="V5" i="31"/>
  <c r="W22" i="31" s="1"/>
  <c r="T5" i="31"/>
  <c r="U22" i="31" s="1"/>
  <c r="R5" i="31"/>
  <c r="S22" i="31" s="1"/>
  <c r="P5" i="31"/>
  <c r="Q22" i="31" s="1"/>
  <c r="H5" i="34"/>
  <c r="G5" i="34"/>
  <c r="F5" i="34"/>
  <c r="E5" i="34"/>
  <c r="D5" i="34"/>
  <c r="C5" i="34"/>
  <c r="D5" i="31"/>
  <c r="E22" i="31" s="1"/>
  <c r="N5" i="31"/>
  <c r="O22" i="31" s="1"/>
  <c r="L5" i="31"/>
  <c r="M22" i="31" s="1"/>
  <c r="J5" i="31"/>
  <c r="K22" i="31" s="1"/>
  <c r="H5" i="31"/>
  <c r="I22" i="31" s="1"/>
  <c r="F5" i="31"/>
  <c r="G22" i="31" s="1"/>
  <c r="E35" i="34" l="1"/>
  <c r="E34" i="34"/>
  <c r="E33" i="34"/>
  <c r="C35" i="34"/>
  <c r="C34" i="34"/>
  <c r="G35" i="34"/>
  <c r="G34" i="34"/>
  <c r="G33" i="34"/>
  <c r="D35" i="34"/>
  <c r="D34" i="34"/>
  <c r="D33" i="34"/>
  <c r="H35" i="34"/>
  <c r="H34" i="34"/>
  <c r="H33" i="34"/>
  <c r="F35" i="34"/>
  <c r="F34" i="34"/>
  <c r="F33" i="34"/>
  <c r="H26" i="34"/>
  <c r="H15" i="34"/>
  <c r="E26" i="34"/>
  <c r="E15" i="34"/>
  <c r="F26" i="34"/>
  <c r="F15" i="34"/>
  <c r="C33" i="34"/>
  <c r="C26" i="34"/>
  <c r="C15" i="34"/>
  <c r="G26" i="34"/>
  <c r="G15" i="34"/>
  <c r="D26" i="34"/>
  <c r="D15" i="34"/>
  <c r="H19" i="34"/>
  <c r="G19" i="34"/>
  <c r="F19" i="34"/>
  <c r="E19" i="34"/>
  <c r="D19" i="34"/>
  <c r="G31" i="34"/>
  <c r="D31" i="34"/>
  <c r="H31" i="34"/>
  <c r="E31" i="34"/>
  <c r="F31" i="34"/>
  <c r="C31" i="34"/>
  <c r="C19" i="34"/>
  <c r="F8" i="34"/>
  <c r="C8" i="34"/>
  <c r="G8" i="34"/>
  <c r="D8" i="34"/>
  <c r="H8" i="34"/>
  <c r="E8" i="34"/>
  <c r="AA36" i="31"/>
  <c r="N14" i="34" s="1"/>
  <c r="AA31" i="31"/>
  <c r="N13" i="34" s="1"/>
  <c r="N12" i="34"/>
  <c r="M36" i="31"/>
  <c r="G14" i="34" s="1"/>
  <c r="M31" i="31"/>
  <c r="G13" i="34" s="1"/>
  <c r="G12" i="34"/>
  <c r="W36" i="31"/>
  <c r="L14" i="34" s="1"/>
  <c r="W31" i="31"/>
  <c r="L13" i="34" s="1"/>
  <c r="L12" i="34"/>
  <c r="G36" i="31"/>
  <c r="D14" i="34" s="1"/>
  <c r="G31" i="31"/>
  <c r="D13" i="34" s="1"/>
  <c r="D12" i="34"/>
  <c r="O36" i="31"/>
  <c r="H14" i="34" s="1"/>
  <c r="O31" i="31"/>
  <c r="H13" i="34" s="1"/>
  <c r="H12" i="34"/>
  <c r="Q36" i="31"/>
  <c r="I14" i="34" s="1"/>
  <c r="Q31" i="31"/>
  <c r="I13" i="34" s="1"/>
  <c r="I12" i="34"/>
  <c r="Y36" i="31"/>
  <c r="M14" i="34" s="1"/>
  <c r="Y31" i="31"/>
  <c r="M13" i="34" s="1"/>
  <c r="M12" i="34"/>
  <c r="I36" i="31"/>
  <c r="E14" i="34" s="1"/>
  <c r="I31" i="31"/>
  <c r="E13" i="34" s="1"/>
  <c r="E12" i="34"/>
  <c r="E36" i="31"/>
  <c r="C14" i="34" s="1"/>
  <c r="E31" i="31"/>
  <c r="C13" i="34" s="1"/>
  <c r="C12" i="34"/>
  <c r="S36" i="31"/>
  <c r="J14" i="34" s="1"/>
  <c r="S31" i="31"/>
  <c r="J13" i="34" s="1"/>
  <c r="J12" i="34"/>
  <c r="K36" i="31"/>
  <c r="F14" i="34" s="1"/>
  <c r="K31" i="31"/>
  <c r="F13" i="34" s="1"/>
  <c r="F12" i="34"/>
  <c r="U36" i="31"/>
  <c r="K14" i="34" s="1"/>
  <c r="U31" i="31"/>
  <c r="K13" i="34" s="1"/>
  <c r="K12" i="34"/>
  <c r="Y14" i="31"/>
  <c r="M11" i="34" s="1"/>
  <c r="U14" i="31"/>
  <c r="K11" i="34" s="1"/>
  <c r="O14" i="31"/>
  <c r="H11" i="34" s="1"/>
  <c r="I14" i="31"/>
  <c r="E11" i="34" s="1"/>
  <c r="S14" i="31"/>
  <c r="J11" i="34" s="1"/>
  <c r="K14" i="31"/>
  <c r="F11" i="34" s="1"/>
  <c r="E14" i="31"/>
  <c r="C11" i="34" s="1"/>
  <c r="AA14" i="31"/>
  <c r="N11" i="34" s="1"/>
  <c r="Q14" i="31"/>
  <c r="I11" i="34" s="1"/>
  <c r="M14" i="31"/>
  <c r="G11" i="34" s="1"/>
  <c r="W14" i="31"/>
  <c r="L11" i="34" s="1"/>
  <c r="G14" i="31"/>
  <c r="D11" i="34" s="1"/>
</calcChain>
</file>

<file path=xl/comments1.xml><?xml version="1.0" encoding="utf-8"?>
<comments xmlns="http://schemas.openxmlformats.org/spreadsheetml/2006/main">
  <authors>
    <author>Dominique SABATIER</author>
  </authors>
  <commentList>
    <comment ref="C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E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G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I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K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M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O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Q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S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U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W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Y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</commentList>
</comments>
</file>

<file path=xl/comments2.xml><?xml version="1.0" encoding="utf-8"?>
<comments xmlns="http://schemas.openxmlformats.org/spreadsheetml/2006/main">
  <authors>
    <author>Dominique SABATIER</author>
  </authors>
  <commentList>
    <comment ref="D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F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H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J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L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N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P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R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T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V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X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Z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</commentList>
</comments>
</file>

<file path=xl/comments3.xml><?xml version="1.0" encoding="utf-8"?>
<comments xmlns="http://schemas.openxmlformats.org/spreadsheetml/2006/main">
  <authors>
    <author>Dominique SABATIER</author>
  </authors>
  <commentList>
    <comment ref="E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G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I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K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M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O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Q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S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U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W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Y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AA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</commentList>
</comments>
</file>

<file path=xl/comments4.xml><?xml version="1.0" encoding="utf-8"?>
<comments xmlns="http://schemas.openxmlformats.org/spreadsheetml/2006/main">
  <authors>
    <author>Dominique SABATIER</author>
  </authors>
  <commentList>
    <comment ref="F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H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J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L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N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P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R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T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V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X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Z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AB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</commentList>
</comments>
</file>

<file path=xl/comments5.xml><?xml version="1.0" encoding="utf-8"?>
<comments xmlns="http://schemas.openxmlformats.org/spreadsheetml/2006/main">
  <authors>
    <author>Dominique SABATIER</author>
  </authors>
  <commentList>
    <comment ref="D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F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H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J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L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N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P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R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T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V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X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  <comment ref="Z5" authorId="0" shapeId="0">
      <text>
        <r>
          <rPr>
            <sz val="8"/>
            <color indexed="81"/>
            <rFont val="Tahoma"/>
            <family val="2"/>
          </rPr>
          <t>Le total  s'effectue lorsque le N° du candidat est renseigné.</t>
        </r>
      </text>
    </comment>
  </commentList>
</comments>
</file>

<file path=xl/comments6.xml><?xml version="1.0" encoding="utf-8"?>
<comments xmlns="http://schemas.openxmlformats.org/spreadsheetml/2006/main">
  <authors>
    <author>JLF</author>
  </authors>
  <commentList>
    <comment ref="C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E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F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G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H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I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J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K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L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M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  <comment ref="N5" authorId="0" shapeId="0">
      <text>
        <r>
          <rPr>
            <sz val="8"/>
            <color indexed="81"/>
            <rFont val="Tahoma"/>
            <family val="2"/>
          </rPr>
          <t xml:space="preserve">Le total  s'effectue lorsque le N° du candidat est renseigné.
</t>
        </r>
      </text>
    </comment>
  </commentList>
</comments>
</file>

<file path=xl/sharedStrings.xml><?xml version="1.0" encoding="utf-8"?>
<sst xmlns="http://schemas.openxmlformats.org/spreadsheetml/2006/main" count="509" uniqueCount="118">
  <si>
    <t>Pétrissage</t>
  </si>
  <si>
    <t>Façonnage</t>
  </si>
  <si>
    <t>Mise au four</t>
  </si>
  <si>
    <t>Barème</t>
  </si>
  <si>
    <t>Note</t>
  </si>
  <si>
    <t>Candidat</t>
  </si>
  <si>
    <t>Croissants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</si>
  <si>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</si>
  <si>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Clermont- Ferrand</t>
  </si>
  <si>
    <t>Session</t>
  </si>
  <si>
    <t>Diplôme</t>
  </si>
  <si>
    <t>Epreuve</t>
  </si>
  <si>
    <t>Date</t>
  </si>
  <si>
    <t>Centre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</si>
  <si>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</si>
  <si>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</si>
  <si>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</si>
  <si>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</si>
  <si>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</si>
  <si>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</si>
  <si>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</si>
  <si>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</si>
  <si>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</si>
  <si>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</si>
  <si>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</si>
  <si>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</si>
  <si>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Durée</t>
  </si>
  <si>
    <t>Coefficient</t>
  </si>
  <si>
    <t>Signatures des membres du jury :</t>
  </si>
  <si>
    <t>7 heures</t>
  </si>
  <si>
    <t>Observation</t>
  </si>
  <si>
    <t>CAP Boulanger</t>
  </si>
  <si>
    <t xml:space="preserve">
</t>
  </si>
  <si>
    <t>N° Candidats</t>
  </si>
  <si>
    <t>Membres du jury production</t>
  </si>
  <si>
    <t xml:space="preserve"> </t>
  </si>
  <si>
    <t>Dernière mise à jour du classeur le :</t>
  </si>
  <si>
    <t xml:space="preserve">Sujet n° </t>
  </si>
  <si>
    <t>Remarques sur le déroulement de l'examen</t>
  </si>
  <si>
    <t>CET</t>
  </si>
  <si>
    <t>Vice-Président</t>
  </si>
  <si>
    <t>Préparation de la production</t>
  </si>
  <si>
    <t>Calcul des quantités nécessaires</t>
  </si>
  <si>
    <t>Cohérence du temps/méthode de pétrissage</t>
  </si>
  <si>
    <t>Pertinence de l'organisation du travail</t>
  </si>
  <si>
    <t>Qualité du document</t>
  </si>
  <si>
    <t>Note /10</t>
  </si>
  <si>
    <t>Pain de tradition ou pain courant et autre pain</t>
  </si>
  <si>
    <t>Suivi et contrôle des fermentations</t>
  </si>
  <si>
    <t>Pain Tradition/courant</t>
  </si>
  <si>
    <t>Autre pain</t>
  </si>
  <si>
    <t>Pâte levée feuilletée</t>
  </si>
  <si>
    <t>Beurrage et tourage</t>
  </si>
  <si>
    <t>Détaillage</t>
  </si>
  <si>
    <t>Disposition sur plaque et dorure</t>
  </si>
  <si>
    <t xml:space="preserve">Pâte levée </t>
  </si>
  <si>
    <t>Pesage/détaillage</t>
  </si>
  <si>
    <t>Petites pièces</t>
  </si>
  <si>
    <t>Grosses pièces</t>
  </si>
  <si>
    <t>Dorure, coupes et finitions</t>
  </si>
  <si>
    <t>Comportement professionnel</t>
  </si>
  <si>
    <t>Utilisation rationnelle des matériels, des fluides et des matières premières</t>
  </si>
  <si>
    <t>Organisation et tenue du poste de travail</t>
  </si>
  <si>
    <t xml:space="preserve">Comportement professionnel </t>
  </si>
  <si>
    <t>Hygiène et sécurité durant le travail</t>
  </si>
  <si>
    <r>
      <t xml:space="preserve">Respect de l'hygiène et de la sécurité vestimentaire 
</t>
    </r>
    <r>
      <rPr>
        <sz val="10"/>
        <rFont val="Times New Roman"/>
        <family val="1"/>
      </rPr>
      <t>(Tenue de travail propre et complète)</t>
    </r>
  </si>
  <si>
    <t>Respect de l'hygiène des mains</t>
  </si>
  <si>
    <t>Maintien et propreté et respect des matériels</t>
  </si>
  <si>
    <t>Manipulation des produits d'entretien 
Manipulation des matières premières à risque</t>
  </si>
  <si>
    <t>Conformité à la commande</t>
  </si>
  <si>
    <t>Présentation de la commande</t>
  </si>
  <si>
    <t>Qualité de la production des pains</t>
  </si>
  <si>
    <t>Qualité de la production des viennoiseries</t>
  </si>
  <si>
    <t>Respect des quantités</t>
  </si>
  <si>
    <t xml:space="preserve">Pains </t>
  </si>
  <si>
    <t>Viennoseries</t>
  </si>
  <si>
    <t>Présentation harmonieuse des produits</t>
  </si>
  <si>
    <t>Pain</t>
  </si>
  <si>
    <t>Régularité (longueur et forme)</t>
  </si>
  <si>
    <t>Aspect extérieur (Grigne, cuisson)</t>
  </si>
  <si>
    <t>Texture de mie et alvéolage</t>
  </si>
  <si>
    <t>Aspect extérieur (Régularité)</t>
  </si>
  <si>
    <t>Texture de mie</t>
  </si>
  <si>
    <t>Pâte levée</t>
  </si>
  <si>
    <t>Aspect extérieur</t>
  </si>
  <si>
    <t>Qualité du feuilletage</t>
  </si>
  <si>
    <t>Régularité</t>
  </si>
  <si>
    <t>Qualités organoleptiques et gustatives des pains</t>
  </si>
  <si>
    <t>Pain (Tradition ou courant)</t>
  </si>
  <si>
    <t>Qualités organoleptiques et gustatives des viennoiseries</t>
  </si>
  <si>
    <t>Produit en pâte levée au choix du jury</t>
  </si>
  <si>
    <t>Aspect des produits finis</t>
  </si>
  <si>
    <t>Dégustation des produits finis</t>
  </si>
  <si>
    <t xml:space="preserve">Phase écrite d'organisation du travail </t>
  </si>
  <si>
    <t>Travail durant l'épreuve - Production</t>
  </si>
  <si>
    <t>Hygiène et sécurité alimentaire
Hygiène, santé et sécurité des salariés</t>
  </si>
  <si>
    <t>Conformité de la commande</t>
  </si>
  <si>
    <t xml:space="preserve">Note arrondie </t>
  </si>
  <si>
    <t>Total</t>
  </si>
  <si>
    <t>EP2 Production</t>
  </si>
  <si>
    <t>Jury 1</t>
  </si>
  <si>
    <t>Jury 2</t>
  </si>
  <si>
    <t>Jury 3</t>
  </si>
  <si>
    <t>Jury 4</t>
  </si>
  <si>
    <t>Jury 5</t>
  </si>
  <si>
    <t>Jury 6</t>
  </si>
  <si>
    <t xml:space="preserve">Note </t>
  </si>
  <si>
    <t>Hygiène et sécurité alimentaire. Hygiène, santé et sécurité des salariés</t>
  </si>
  <si>
    <t>Aspect Ext. Int. /
Régularité</t>
  </si>
  <si>
    <t>Tresses</t>
  </si>
  <si>
    <t>Pains au raisin</t>
  </si>
  <si>
    <t>Pains au chocolat</t>
  </si>
  <si>
    <t>Aspect Extérieur/
Régularité</t>
  </si>
  <si>
    <t xml:space="preserve">Pétrissage </t>
  </si>
  <si>
    <t>Techniques gestuelles - régularité - dextérité</t>
  </si>
  <si>
    <r>
      <rPr>
        <b/>
        <sz val="10"/>
        <color theme="3" tint="0.39997558519241921"/>
        <rFont val="Times New Roman"/>
        <family val="1"/>
      </rPr>
      <t>Façonnage</t>
    </r>
    <r>
      <rPr>
        <sz val="10"/>
        <rFont val="Times New Roman"/>
        <family val="1"/>
      </rPr>
      <t xml:space="preserve">
</t>
    </r>
  </si>
  <si>
    <t>Attention : si vous constatez des différences entre la grille numérisée et la grille papier fournie avec le sujet, 
vous devez TOUJOURS utiliser la grille papier et informer l'inspectrice.</t>
  </si>
  <si>
    <t>Professeur coordonateur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</si>
</sst>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dd/mm/yy;@"/>
  </numFmts>
  <fonts count="49" x14ac:knownFonts="1">
    <font>
      <sz val="10"/>
      <name val="Times New Roman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color indexed="81"/>
      <name val="Tahoma"/>
      <family val="2"/>
    </font>
    <font>
      <b/>
      <u/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u/>
      <sz val="12"/>
      <color indexed="8"/>
      <name val="Arial Narrow"/>
      <family val="2"/>
    </font>
    <font>
      <b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i/>
      <sz val="11"/>
      <color indexed="56"/>
      <name val="Arial Narrow"/>
      <family val="2"/>
    </font>
    <font>
      <b/>
      <sz val="14"/>
      <color indexed="10"/>
      <name val="Times New Roman"/>
      <family val="1"/>
    </font>
    <font>
      <b/>
      <i/>
      <sz val="12"/>
      <color indexed="56"/>
      <name val="Arial Narrow"/>
      <family val="2"/>
    </font>
    <font>
      <b/>
      <i/>
      <sz val="12"/>
      <color indexed="56"/>
      <name val="Calibri"/>
      <family val="2"/>
    </font>
    <font>
      <b/>
      <i/>
      <sz val="12"/>
      <color indexed="10"/>
      <name val="Calibri"/>
      <family val="2"/>
    </font>
    <font>
      <b/>
      <i/>
      <sz val="11"/>
      <color indexed="56"/>
      <name val="Calibri"/>
      <family val="2"/>
    </font>
    <font>
      <sz val="8"/>
      <name val="Times New Roman"/>
      <family val="1"/>
    </font>
    <font>
      <b/>
      <sz val="14"/>
      <color indexed="10"/>
      <name val="Calibri"/>
      <family val="2"/>
    </font>
    <font>
      <u/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Arial Narrow"/>
      <family val="2"/>
    </font>
    <font>
      <i/>
      <sz val="1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color theme="3" tint="0.39997558519241921"/>
      <name val="Times New Roman"/>
      <family val="1"/>
    </font>
    <font>
      <sz val="10"/>
      <color theme="3" tint="0.39997558519241921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3" tint="0.39997558519241921"/>
      <name val="Times New Roman"/>
      <family val="1"/>
    </font>
    <font>
      <b/>
      <i/>
      <sz val="11"/>
      <color theme="3"/>
      <name val="Calibri"/>
      <family val="2"/>
    </font>
    <font>
      <b/>
      <i/>
      <sz val="11"/>
      <color theme="3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8" fillId="0" borderId="0"/>
  </cellStyleXfs>
  <cellXfs count="282">
    <xf numFmtId="0" fontId="0" fillId="0" borderId="0" xfId="0"/>
    <xf numFmtId="49" fontId="22" fillId="2" borderId="5" xfId="1" applyNumberFormat="1" applyFont="1" applyFill="1" applyBorder="1" applyAlignment="1" applyProtection="1">
      <alignment horizontal="center" vertical="center"/>
      <protection locked="0"/>
    </xf>
    <xf numFmtId="0" fontId="20" fillId="2" borderId="5" xfId="1" applyFont="1" applyFill="1" applyBorder="1" applyAlignment="1" applyProtection="1">
      <alignment horizontal="center" vertical="center"/>
      <protection locked="0"/>
    </xf>
    <xf numFmtId="0" fontId="18" fillId="2" borderId="5" xfId="1" applyFont="1" applyFill="1" applyBorder="1" applyAlignment="1" applyProtection="1">
      <alignment horizontal="center" vertical="center"/>
      <protection locked="0"/>
    </xf>
    <xf numFmtId="0" fontId="21" fillId="2" borderId="5" xfId="1" applyNumberFormat="1" applyFont="1" applyFill="1" applyBorder="1" applyAlignment="1" applyProtection="1">
      <alignment horizontal="center" vertical="center"/>
      <protection locked="0"/>
    </xf>
    <xf numFmtId="1" fontId="30" fillId="4" borderId="44" xfId="0" applyNumberFormat="1" applyFont="1" applyFill="1" applyBorder="1" applyAlignment="1" applyProtection="1">
      <alignment horizontal="center" vertical="center"/>
      <protection locked="0"/>
    </xf>
    <xf numFmtId="1" fontId="30" fillId="2" borderId="44" xfId="0" applyNumberFormat="1" applyFont="1" applyFill="1" applyBorder="1" applyAlignment="1" applyProtection="1">
      <alignment horizontal="center" vertical="center"/>
      <protection locked="0"/>
    </xf>
    <xf numFmtId="0" fontId="30" fillId="2" borderId="44" xfId="0" applyFont="1" applyFill="1" applyBorder="1" applyAlignment="1" applyProtection="1">
      <alignment horizontal="center" vertical="center"/>
      <protection locked="0"/>
    </xf>
    <xf numFmtId="0" fontId="43" fillId="2" borderId="5" xfId="1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49" fontId="3" fillId="3" borderId="0" xfId="0" applyNumberFormat="1" applyFont="1" applyFill="1" applyBorder="1" applyAlignment="1" applyProtection="1">
      <alignment horizontal="left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65" fontId="3" fillId="3" borderId="0" xfId="0" applyNumberFormat="1" applyFont="1" applyFill="1" applyBorder="1" applyAlignment="1" applyProtection="1">
      <alignment horizontal="left" vertical="center"/>
      <protection hidden="1"/>
    </xf>
    <xf numFmtId="0" fontId="15" fillId="3" borderId="0" xfId="0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centerContinuous" vertical="center" wrapText="1"/>
      <protection hidden="1"/>
    </xf>
    <xf numFmtId="0" fontId="31" fillId="5" borderId="5" xfId="0" applyFont="1" applyFill="1" applyBorder="1" applyAlignment="1" applyProtection="1">
      <alignment horizontal="center" vertical="center"/>
      <protection hidden="1"/>
    </xf>
    <xf numFmtId="0" fontId="31" fillId="0" borderId="44" xfId="0" applyFont="1" applyBorder="1" applyAlignment="1" applyProtection="1">
      <alignment horizontal="center" vertical="center"/>
      <protection hidden="1"/>
    </xf>
    <xf numFmtId="0" fontId="34" fillId="0" borderId="19" xfId="0" applyFont="1" applyBorder="1" applyAlignment="1" applyProtection="1">
      <alignment horizontal="center" vertical="center"/>
      <protection hidden="1"/>
    </xf>
    <xf numFmtId="0" fontId="37" fillId="0" borderId="44" xfId="0" applyFont="1" applyFill="1" applyBorder="1" applyAlignment="1" applyProtection="1">
      <alignment vertical="center" wrapText="1"/>
      <protection hidden="1"/>
    </xf>
    <xf numFmtId="0" fontId="29" fillId="5" borderId="19" xfId="0" applyFont="1" applyFill="1" applyBorder="1" applyAlignment="1" applyProtection="1">
      <alignment horizontal="center" vertical="center"/>
      <protection hidden="1"/>
    </xf>
    <xf numFmtId="0" fontId="31" fillId="0" borderId="19" xfId="0" applyFont="1" applyBorder="1" applyAlignment="1" applyProtection="1">
      <alignment horizontal="center" vertical="center"/>
      <protection hidden="1"/>
    </xf>
    <xf numFmtId="0" fontId="47" fillId="0" borderId="44" xfId="0" applyFont="1" applyFill="1" applyBorder="1" applyAlignment="1" applyProtection="1">
      <alignment horizontal="center" vertical="center"/>
      <protection hidden="1"/>
    </xf>
    <xf numFmtId="0" fontId="45" fillId="0" borderId="19" xfId="0" applyFont="1" applyBorder="1" applyAlignment="1" applyProtection="1">
      <alignment horizontal="center" vertical="center"/>
      <protection hidden="1"/>
    </xf>
    <xf numFmtId="0" fontId="45" fillId="0" borderId="44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left" vertical="center"/>
      <protection hidden="1"/>
    </xf>
    <xf numFmtId="164" fontId="0" fillId="0" borderId="0" xfId="0" applyNumberForma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27" fillId="3" borderId="0" xfId="0" applyFont="1" applyFill="1" applyBorder="1" applyAlignment="1" applyProtection="1">
      <alignment horizontal="center" vertical="center"/>
      <protection hidden="1"/>
    </xf>
    <xf numFmtId="0" fontId="40" fillId="3" borderId="0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40" fillId="3" borderId="0" xfId="0" applyFont="1" applyFill="1" applyBorder="1" applyAlignment="1" applyProtection="1">
      <alignment vertical="center"/>
      <protection hidden="1"/>
    </xf>
    <xf numFmtId="0" fontId="2" fillId="3" borderId="11" xfId="0" applyFont="1" applyFill="1" applyBorder="1" applyAlignment="1" applyProtection="1">
      <alignment vertical="center"/>
      <protection hidden="1"/>
    </xf>
    <xf numFmtId="49" fontId="41" fillId="3" borderId="0" xfId="0" applyNumberFormat="1" applyFont="1" applyFill="1" applyBorder="1" applyAlignment="1" applyProtection="1">
      <alignment horizontal="left" vertical="center"/>
      <protection hidden="1"/>
    </xf>
    <xf numFmtId="0" fontId="14" fillId="3" borderId="11" xfId="0" applyFont="1" applyFill="1" applyBorder="1" applyAlignment="1" applyProtection="1">
      <alignment vertical="center"/>
      <protection hidden="1"/>
    </xf>
    <xf numFmtId="165" fontId="41" fillId="3" borderId="0" xfId="0" applyNumberFormat="1" applyFont="1" applyFill="1" applyBorder="1" applyAlignment="1" applyProtection="1">
      <alignment horizontal="left" vertical="center"/>
      <protection hidden="1"/>
    </xf>
    <xf numFmtId="0" fontId="15" fillId="3" borderId="11" xfId="0" applyFont="1" applyFill="1" applyBorder="1" applyAlignment="1" applyProtection="1">
      <alignment vertical="center"/>
      <protection hidden="1"/>
    </xf>
    <xf numFmtId="0" fontId="2" fillId="3" borderId="15" xfId="0" applyFont="1" applyFill="1" applyBorder="1" applyAlignment="1" applyProtection="1">
      <alignment vertical="center"/>
      <protection hidden="1"/>
    </xf>
    <xf numFmtId="0" fontId="40" fillId="3" borderId="15" xfId="0" applyFont="1" applyFill="1" applyBorder="1" applyAlignment="1" applyProtection="1">
      <alignment vertical="center"/>
      <protection hidden="1"/>
    </xf>
    <xf numFmtId="0" fontId="2" fillId="3" borderId="13" xfId="0" applyFont="1" applyFill="1" applyBorder="1" applyAlignment="1" applyProtection="1">
      <alignment horizontal="center" vertical="center"/>
      <protection hidden="1"/>
    </xf>
    <xf numFmtId="0" fontId="5" fillId="5" borderId="10" xfId="0" applyFont="1" applyFill="1" applyBorder="1" applyAlignment="1" applyProtection="1">
      <alignment horizontal="centerContinuous" vertical="center"/>
      <protection hidden="1"/>
    </xf>
    <xf numFmtId="0" fontId="40" fillId="5" borderId="14" xfId="0" applyFont="1" applyFill="1" applyBorder="1" applyAlignment="1" applyProtection="1">
      <alignment horizontal="centerContinuous" vertical="center"/>
      <protection hidden="1"/>
    </xf>
    <xf numFmtId="0" fontId="14" fillId="5" borderId="5" xfId="0" applyFont="1" applyFill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39" fillId="0" borderId="21" xfId="0" applyFont="1" applyBorder="1" applyAlignment="1" applyProtection="1">
      <alignment horizontal="center" vertical="center"/>
      <protection hidden="1"/>
    </xf>
    <xf numFmtId="0" fontId="41" fillId="0" borderId="35" xfId="0" applyFont="1" applyFill="1" applyBorder="1" applyAlignment="1" applyProtection="1">
      <alignment vertical="center" wrapText="1"/>
      <protection hidden="1"/>
    </xf>
    <xf numFmtId="0" fontId="2" fillId="5" borderId="33" xfId="0" applyFont="1" applyFill="1" applyBorder="1" applyAlignment="1" applyProtection="1">
      <alignment horizontal="center" vertical="center"/>
      <protection hidden="1"/>
    </xf>
    <xf numFmtId="0" fontId="41" fillId="0" borderId="30" xfId="0" applyFont="1" applyFill="1" applyBorder="1" applyAlignment="1" applyProtection="1">
      <alignment vertical="center" wrapText="1"/>
      <protection hidden="1"/>
    </xf>
    <xf numFmtId="0" fontId="2" fillId="5" borderId="39" xfId="0" applyFont="1" applyFill="1" applyBorder="1" applyAlignment="1" applyProtection="1">
      <alignment horizontal="center" vertical="center"/>
      <protection hidden="1"/>
    </xf>
    <xf numFmtId="0" fontId="41" fillId="0" borderId="31" xfId="0" applyFont="1" applyFill="1" applyBorder="1" applyAlignment="1" applyProtection="1">
      <alignment vertical="center" wrapText="1"/>
      <protection hidden="1"/>
    </xf>
    <xf numFmtId="0" fontId="37" fillId="0" borderId="27" xfId="0" applyFont="1" applyFill="1" applyBorder="1" applyAlignment="1" applyProtection="1">
      <alignment vertical="center" wrapText="1"/>
      <protection hidden="1"/>
    </xf>
    <xf numFmtId="0" fontId="41" fillId="0" borderId="40" xfId="0" applyFont="1" applyFill="1" applyBorder="1" applyAlignment="1" applyProtection="1">
      <alignment vertical="center" wrapText="1"/>
      <protection hidden="1"/>
    </xf>
    <xf numFmtId="0" fontId="2" fillId="5" borderId="32" xfId="0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0" fillId="5" borderId="4" xfId="0" applyFont="1" applyFill="1" applyBorder="1" applyAlignment="1" applyProtection="1">
      <alignment horizontal="centerContinuous" vertical="center"/>
      <protection hidden="1"/>
    </xf>
    <xf numFmtId="0" fontId="14" fillId="0" borderId="44" xfId="0" applyFont="1" applyBorder="1" applyAlignment="1" applyProtection="1">
      <alignment horizontal="center" vertical="center"/>
      <protection hidden="1"/>
    </xf>
    <xf numFmtId="0" fontId="39" fillId="0" borderId="19" xfId="0" applyFont="1" applyBorder="1" applyAlignment="1" applyProtection="1">
      <alignment horizontal="center" vertical="center"/>
      <protection hidden="1"/>
    </xf>
    <xf numFmtId="0" fontId="37" fillId="0" borderId="36" xfId="0" applyFont="1" applyFill="1" applyBorder="1" applyAlignment="1" applyProtection="1">
      <alignment vertical="center"/>
      <protection hidden="1"/>
    </xf>
    <xf numFmtId="0" fontId="41" fillId="0" borderId="37" xfId="0" applyFont="1" applyFill="1" applyBorder="1" applyAlignment="1" applyProtection="1">
      <alignment vertical="center"/>
      <protection hidden="1"/>
    </xf>
    <xf numFmtId="0" fontId="37" fillId="0" borderId="22" xfId="0" applyFont="1" applyFill="1" applyBorder="1" applyAlignment="1" applyProtection="1">
      <alignment vertical="center"/>
      <protection hidden="1"/>
    </xf>
    <xf numFmtId="0" fontId="41" fillId="0" borderId="23" xfId="0" applyFont="1" applyFill="1" applyBorder="1" applyAlignment="1" applyProtection="1">
      <alignment vertical="center"/>
      <protection hidden="1"/>
    </xf>
    <xf numFmtId="0" fontId="37" fillId="0" borderId="24" xfId="0" applyFont="1" applyFill="1" applyBorder="1" applyAlignment="1" applyProtection="1">
      <alignment vertical="center"/>
      <protection hidden="1"/>
    </xf>
    <xf numFmtId="0" fontId="41" fillId="0" borderId="25" xfId="0" applyFont="1" applyFill="1" applyBorder="1" applyAlignment="1" applyProtection="1">
      <alignment vertical="center"/>
      <protection hidden="1"/>
    </xf>
    <xf numFmtId="0" fontId="40" fillId="5" borderId="7" xfId="0" applyFont="1" applyFill="1" applyBorder="1" applyAlignment="1" applyProtection="1">
      <alignment horizontal="centerContinuous" vertical="center"/>
      <protection hidden="1"/>
    </xf>
    <xf numFmtId="0" fontId="41" fillId="0" borderId="38" xfId="0" applyFont="1" applyFill="1" applyBorder="1" applyAlignment="1" applyProtection="1">
      <alignment vertical="center"/>
      <protection hidden="1"/>
    </xf>
    <xf numFmtId="0" fontId="37" fillId="0" borderId="27" xfId="0" applyFont="1" applyFill="1" applyBorder="1" applyAlignment="1" applyProtection="1">
      <alignment vertical="center"/>
      <protection hidden="1"/>
    </xf>
    <xf numFmtId="0" fontId="41" fillId="0" borderId="31" xfId="0" applyFont="1" applyFill="1" applyBorder="1" applyAlignment="1" applyProtection="1">
      <alignment vertical="center"/>
      <protection hidden="1"/>
    </xf>
    <xf numFmtId="0" fontId="41" fillId="0" borderId="30" xfId="0" applyFont="1" applyFill="1" applyBorder="1" applyAlignment="1" applyProtection="1">
      <alignment vertical="center"/>
      <protection hidden="1"/>
    </xf>
    <xf numFmtId="0" fontId="37" fillId="0" borderId="28" xfId="0" applyFont="1" applyFill="1" applyBorder="1" applyAlignment="1" applyProtection="1">
      <alignment vertical="center"/>
      <protection hidden="1"/>
    </xf>
    <xf numFmtId="0" fontId="41" fillId="0" borderId="40" xfId="0" applyFont="1" applyFill="1" applyBorder="1" applyAlignment="1" applyProtection="1">
      <alignment vertical="center"/>
      <protection hidden="1"/>
    </xf>
    <xf numFmtId="0" fontId="2" fillId="5" borderId="41" xfId="0" applyFont="1" applyFill="1" applyBorder="1" applyAlignment="1" applyProtection="1">
      <alignment horizontal="center" vertical="center"/>
      <protection hidden="1"/>
    </xf>
    <xf numFmtId="0" fontId="37" fillId="0" borderId="29" xfId="0" applyFont="1" applyFill="1" applyBorder="1" applyAlignment="1" applyProtection="1">
      <alignment vertical="center" wrapText="1"/>
      <protection hidden="1"/>
    </xf>
    <xf numFmtId="0" fontId="41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41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37" fillId="0" borderId="36" xfId="0" applyFont="1" applyFill="1" applyBorder="1" applyAlignment="1" applyProtection="1">
      <alignment vertical="center" wrapText="1"/>
      <protection hidden="1"/>
    </xf>
    <xf numFmtId="0" fontId="37" fillId="0" borderId="24" xfId="0" applyFont="1" applyFill="1" applyBorder="1" applyAlignment="1" applyProtection="1">
      <alignment vertical="center" wrapText="1"/>
      <protection hidden="1"/>
    </xf>
    <xf numFmtId="0" fontId="27" fillId="3" borderId="0" xfId="0" applyFont="1" applyFill="1" applyBorder="1" applyAlignment="1" applyProtection="1">
      <alignment horizontal="left" vertical="center"/>
      <protection hidden="1"/>
    </xf>
    <xf numFmtId="0" fontId="5" fillId="5" borderId="12" xfId="0" applyFont="1" applyFill="1" applyBorder="1" applyAlignment="1" applyProtection="1">
      <alignment horizontal="centerContinuous" vertical="center"/>
      <protection hidden="1"/>
    </xf>
    <xf numFmtId="0" fontId="37" fillId="0" borderId="10" xfId="0" applyFont="1" applyFill="1" applyBorder="1" applyAlignment="1" applyProtection="1">
      <alignment vertical="center"/>
      <protection hidden="1"/>
    </xf>
    <xf numFmtId="0" fontId="37" fillId="0" borderId="12" xfId="0" applyFont="1" applyFill="1" applyBorder="1" applyAlignment="1" applyProtection="1">
      <alignment vertical="center"/>
      <protection hidden="1"/>
    </xf>
    <xf numFmtId="0" fontId="41" fillId="0" borderId="14" xfId="0" applyFont="1" applyFill="1" applyBorder="1" applyAlignment="1" applyProtection="1">
      <alignment vertical="center"/>
      <protection hidden="1"/>
    </xf>
    <xf numFmtId="0" fontId="41" fillId="0" borderId="20" xfId="0" applyFont="1" applyFill="1" applyBorder="1" applyAlignment="1" applyProtection="1">
      <alignment vertical="center"/>
      <protection hidden="1"/>
    </xf>
    <xf numFmtId="0" fontId="41" fillId="0" borderId="45" xfId="0" applyFont="1" applyFill="1" applyBorder="1" applyAlignment="1" applyProtection="1">
      <alignment vertical="center"/>
      <protection hidden="1"/>
    </xf>
    <xf numFmtId="0" fontId="41" fillId="0" borderId="21" xfId="0" applyFont="1" applyFill="1" applyBorder="1" applyAlignment="1" applyProtection="1">
      <alignment vertical="center"/>
      <protection hidden="1"/>
    </xf>
    <xf numFmtId="0" fontId="14" fillId="0" borderId="46" xfId="0" applyFont="1" applyFill="1" applyBorder="1" applyAlignment="1" applyProtection="1">
      <alignment horizontal="center" vertical="center" wrapText="1"/>
      <protection hidden="1"/>
    </xf>
    <xf numFmtId="0" fontId="41" fillId="0" borderId="20" xfId="0" applyFont="1" applyFill="1" applyBorder="1" applyAlignment="1" applyProtection="1">
      <alignment vertical="center" wrapText="1"/>
      <protection hidden="1"/>
    </xf>
    <xf numFmtId="0" fontId="14" fillId="0" borderId="47" xfId="0" applyFont="1" applyFill="1" applyBorder="1" applyAlignment="1" applyProtection="1">
      <alignment horizontal="center" vertical="center" wrapText="1"/>
      <protection hidden="1"/>
    </xf>
    <xf numFmtId="0" fontId="5" fillId="5" borderId="10" xfId="0" applyFont="1" applyFill="1" applyBorder="1" applyAlignment="1" applyProtection="1">
      <alignment horizontal="centerContinuous" vertical="center" wrapText="1"/>
      <protection hidden="1"/>
    </xf>
    <xf numFmtId="0" fontId="42" fillId="0" borderId="5" xfId="0" applyFont="1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left" vertical="center"/>
      <protection hidden="1"/>
    </xf>
    <xf numFmtId="165" fontId="14" fillId="3" borderId="0" xfId="0" applyNumberFormat="1" applyFont="1" applyFill="1" applyBorder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37" fillId="0" borderId="5" xfId="0" applyFont="1" applyFill="1" applyBorder="1" applyAlignment="1" applyProtection="1">
      <alignment horizontal="center" vertical="center" wrapText="1"/>
      <protection hidden="1"/>
    </xf>
    <xf numFmtId="0" fontId="0" fillId="5" borderId="5" xfId="0" applyFill="1" applyBorder="1" applyAlignment="1" applyProtection="1">
      <alignment horizontal="center" vertical="center"/>
      <protection hidden="1"/>
    </xf>
    <xf numFmtId="0" fontId="0" fillId="5" borderId="10" xfId="0" applyFill="1" applyBorder="1" applyAlignment="1" applyProtection="1">
      <alignment horizontal="center" vertical="center"/>
      <protection hidden="1"/>
    </xf>
    <xf numFmtId="0" fontId="14" fillId="0" borderId="5" xfId="0" applyFont="1" applyFill="1" applyBorder="1" applyAlignment="1" applyProtection="1">
      <alignment vertical="center" wrapText="1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45" fillId="0" borderId="5" xfId="0" applyFont="1" applyBorder="1" applyAlignment="1" applyProtection="1">
      <alignment horizontal="center" vertical="center"/>
      <protection hidden="1"/>
    </xf>
    <xf numFmtId="0" fontId="45" fillId="0" borderId="10" xfId="0" applyFont="1" applyBorder="1" applyAlignment="1" applyProtection="1">
      <alignment horizontal="center" vertical="center"/>
      <protection hidden="1"/>
    </xf>
    <xf numFmtId="0" fontId="37" fillId="0" borderId="5" xfId="0" applyFont="1" applyFill="1" applyBorder="1" applyAlignment="1" applyProtection="1">
      <alignment vertical="center"/>
      <protection hidden="1"/>
    </xf>
    <xf numFmtId="0" fontId="14" fillId="0" borderId="5" xfId="0" applyFont="1" applyFill="1" applyBorder="1" applyAlignment="1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2" fontId="3" fillId="0" borderId="9" xfId="0" applyNumberFormat="1" applyFont="1" applyBorder="1" applyAlignment="1" applyProtection="1">
      <alignment horizontal="center" vertical="center"/>
      <protection hidden="1"/>
    </xf>
    <xf numFmtId="0" fontId="36" fillId="0" borderId="5" xfId="0" applyFont="1" applyBorder="1" applyAlignment="1" applyProtection="1">
      <alignment horizontal="center" vertical="center" wrapText="1"/>
      <protection hidden="1"/>
    </xf>
    <xf numFmtId="0" fontId="35" fillId="5" borderId="5" xfId="0" applyFont="1" applyFill="1" applyBorder="1" applyAlignment="1" applyProtection="1">
      <alignment horizontal="center" vertical="center" wrapText="1"/>
      <protection hidden="1"/>
    </xf>
    <xf numFmtId="2" fontId="36" fillId="0" borderId="5" xfId="0" applyNumberFormat="1" applyFont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28" fillId="0" borderId="0" xfId="1" applyBorder="1" applyAlignment="1" applyProtection="1">
      <alignment vertical="center"/>
      <protection hidden="1"/>
    </xf>
    <xf numFmtId="0" fontId="28" fillId="0" borderId="0" xfId="1" applyBorder="1" applyAlignment="1" applyProtection="1">
      <protection hidden="1"/>
    </xf>
    <xf numFmtId="0" fontId="28" fillId="0" borderId="0" xfId="1" applyProtection="1">
      <protection hidden="1"/>
    </xf>
    <xf numFmtId="0" fontId="7" fillId="0" borderId="5" xfId="1" applyFont="1" applyBorder="1" applyAlignment="1" applyProtection="1">
      <alignment horizontal="left" vertical="center"/>
      <protection hidden="1"/>
    </xf>
    <xf numFmtId="0" fontId="9" fillId="0" borderId="11" xfId="1" applyFont="1" applyBorder="1" applyAlignment="1" applyProtection="1">
      <alignment horizontal="left" vertical="center"/>
      <protection hidden="1"/>
    </xf>
    <xf numFmtId="0" fontId="10" fillId="0" borderId="5" xfId="1" applyFont="1" applyBorder="1" applyAlignment="1" applyProtection="1">
      <alignment horizontal="left" vertical="center"/>
      <protection hidden="1"/>
    </xf>
    <xf numFmtId="0" fontId="9" fillId="0" borderId="0" xfId="1" applyFont="1" applyBorder="1" applyAlignment="1" applyProtection="1">
      <alignment horizontal="left" vertical="center"/>
      <protection hidden="1"/>
    </xf>
    <xf numFmtId="0" fontId="9" fillId="0" borderId="0" xfId="1" applyFont="1" applyBorder="1" applyAlignment="1" applyProtection="1">
      <alignment vertical="center"/>
      <protection hidden="1"/>
    </xf>
    <xf numFmtId="49" fontId="16" fillId="0" borderId="0" xfId="1" applyNumberFormat="1" applyFont="1" applyBorder="1" applyAlignment="1" applyProtection="1">
      <alignment vertical="center"/>
      <protection hidden="1"/>
    </xf>
    <xf numFmtId="49" fontId="9" fillId="0" borderId="0" xfId="1" applyNumberFormat="1" applyFont="1" applyBorder="1" applyAlignment="1" applyProtection="1">
      <alignment vertical="center"/>
      <protection hidden="1"/>
    </xf>
    <xf numFmtId="0" fontId="9" fillId="0" borderId="12" xfId="1" applyFont="1" applyBorder="1" applyAlignment="1" applyProtection="1">
      <alignment horizontal="left" vertical="center"/>
      <protection hidden="1"/>
    </xf>
    <xf numFmtId="0" fontId="9" fillId="0" borderId="0" xfId="1" applyFont="1" applyBorder="1" applyAlignment="1" applyProtection="1">
      <alignment horizontal="center" vertical="center"/>
      <protection hidden="1"/>
    </xf>
    <xf numFmtId="0" fontId="9" fillId="0" borderId="12" xfId="1" applyFont="1" applyBorder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0" fontId="28" fillId="0" borderId="0" xfId="1" applyBorder="1" applyProtection="1">
      <protection hidden="1"/>
    </xf>
    <xf numFmtId="0" fontId="20" fillId="0" borderId="5" xfId="1" applyFont="1" applyFill="1" applyBorder="1" applyAlignment="1" applyProtection="1">
      <alignment horizontal="center" vertical="center"/>
      <protection hidden="1"/>
    </xf>
    <xf numFmtId="164" fontId="20" fillId="0" borderId="5" xfId="1" applyNumberFormat="1" applyFont="1" applyFill="1" applyBorder="1" applyAlignment="1" applyProtection="1">
      <alignment horizontal="center" vertical="center"/>
      <protection hidden="1"/>
    </xf>
    <xf numFmtId="0" fontId="7" fillId="0" borderId="8" xfId="1" applyFont="1" applyBorder="1" applyAlignment="1" applyProtection="1">
      <alignment horizontal="left" vertical="center"/>
      <protection hidden="1"/>
    </xf>
    <xf numFmtId="0" fontId="18" fillId="0" borderId="0" xfId="1" applyFont="1" applyBorder="1" applyAlignment="1" applyProtection="1">
      <alignment horizontal="center" vertical="center" wrapText="1"/>
      <protection hidden="1"/>
    </xf>
    <xf numFmtId="0" fontId="10" fillId="0" borderId="8" xfId="1" applyFont="1" applyBorder="1" applyAlignment="1" applyProtection="1">
      <alignment horizontal="left" vertical="center"/>
      <protection hidden="1"/>
    </xf>
    <xf numFmtId="0" fontId="18" fillId="0" borderId="0" xfId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Border="1" applyAlignment="1" applyProtection="1">
      <alignment horizontal="left" vertical="center"/>
      <protection hidden="1"/>
    </xf>
    <xf numFmtId="0" fontId="20" fillId="0" borderId="5" xfId="1" applyNumberFormat="1" applyFont="1" applyFill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right" vertical="center"/>
      <protection hidden="1"/>
    </xf>
    <xf numFmtId="164" fontId="12" fillId="0" borderId="0" xfId="1" applyNumberFormat="1" applyFont="1" applyAlignment="1" applyProtection="1">
      <alignment horizontal="left" vertical="center"/>
      <protection hidden="1"/>
    </xf>
    <xf numFmtId="0" fontId="28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11" fillId="0" borderId="0" xfId="1" applyFont="1" applyBorder="1" applyAlignment="1" applyProtection="1">
      <alignment horizontal="right" vertical="center"/>
      <protection hidden="1"/>
    </xf>
    <xf numFmtId="0" fontId="12" fillId="0" borderId="0" xfId="1" applyFont="1" applyFill="1" applyBorder="1" applyAlignment="1" applyProtection="1">
      <alignment vertical="center"/>
      <protection hidden="1"/>
    </xf>
    <xf numFmtId="0" fontId="11" fillId="0" borderId="5" xfId="1" applyFont="1" applyBorder="1" applyAlignment="1" applyProtection="1">
      <alignment horizontal="center" vertical="center"/>
      <protection hidden="1"/>
    </xf>
    <xf numFmtId="49" fontId="13" fillId="0" borderId="5" xfId="1" applyNumberFormat="1" applyFont="1" applyBorder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13" fillId="0" borderId="0" xfId="1" applyFont="1" applyFill="1" applyBorder="1" applyAlignment="1" applyProtection="1">
      <alignment vertical="center"/>
      <protection hidden="1"/>
    </xf>
    <xf numFmtId="0" fontId="23" fillId="0" borderId="0" xfId="1" applyFont="1" applyFill="1" applyBorder="1" applyAlignment="1" applyProtection="1">
      <alignment vertical="center"/>
      <protection hidden="1"/>
    </xf>
    <xf numFmtId="0" fontId="13" fillId="0" borderId="0" xfId="1" applyFont="1" applyBorder="1" applyAlignment="1" applyProtection="1">
      <alignment vertical="center"/>
      <protection hidden="1"/>
    </xf>
    <xf numFmtId="0" fontId="17" fillId="0" borderId="0" xfId="1" applyFont="1" applyAlignment="1" applyProtection="1">
      <alignment wrapText="1"/>
      <protection hidden="1"/>
    </xf>
    <xf numFmtId="0" fontId="1" fillId="0" borderId="0" xfId="1" applyFont="1" applyProtection="1">
      <protection hidden="1"/>
    </xf>
    <xf numFmtId="0" fontId="23" fillId="0" borderId="5" xfId="1" applyFont="1" applyFill="1" applyBorder="1" applyAlignment="1" applyProtection="1">
      <alignment vertical="center"/>
      <protection hidden="1"/>
    </xf>
    <xf numFmtId="0" fontId="14" fillId="0" borderId="5" xfId="0" applyFont="1" applyBorder="1" applyAlignment="1" applyProtection="1">
      <alignment horizontal="left"/>
      <protection hidden="1"/>
    </xf>
    <xf numFmtId="0" fontId="26" fillId="0" borderId="0" xfId="0" applyFont="1" applyAlignment="1" applyProtection="1">
      <protection hidden="1"/>
    </xf>
    <xf numFmtId="0" fontId="0" fillId="3" borderId="0" xfId="0" applyFill="1" applyProtection="1">
      <protection hidden="1"/>
    </xf>
    <xf numFmtId="0" fontId="41" fillId="0" borderId="45" xfId="0" applyFont="1" applyFill="1" applyBorder="1" applyAlignment="1" applyProtection="1">
      <alignment vertical="center" wrapText="1"/>
      <protection hidden="1"/>
    </xf>
    <xf numFmtId="0" fontId="37" fillId="0" borderId="28" xfId="0" applyFont="1" applyFill="1" applyBorder="1" applyAlignment="1" applyProtection="1">
      <alignment vertical="center" wrapText="1"/>
      <protection hidden="1"/>
    </xf>
    <xf numFmtId="0" fontId="28" fillId="3" borderId="15" xfId="1" applyFill="1" applyBorder="1" applyProtection="1">
      <protection hidden="1"/>
    </xf>
    <xf numFmtId="0" fontId="48" fillId="0" borderId="5" xfId="0" applyFont="1" applyBorder="1" applyAlignment="1" applyProtection="1">
      <alignment horizontal="center" vertical="center"/>
      <protection hidden="1"/>
    </xf>
    <xf numFmtId="0" fontId="48" fillId="0" borderId="10" xfId="0" applyFont="1" applyBorder="1" applyAlignment="1" applyProtection="1">
      <alignment horizontal="center" vertical="center"/>
      <protection hidden="1"/>
    </xf>
    <xf numFmtId="0" fontId="28" fillId="3" borderId="15" xfId="1" applyFill="1" applyBorder="1" applyAlignment="1" applyProtection="1">
      <alignment horizontal="center"/>
      <protection hidden="1"/>
    </xf>
    <xf numFmtId="15" fontId="25" fillId="3" borderId="15" xfId="1" applyNumberFormat="1" applyFont="1" applyFill="1" applyBorder="1" applyAlignment="1" applyProtection="1">
      <alignment horizontal="left" vertical="center"/>
      <protection hidden="1"/>
    </xf>
    <xf numFmtId="0" fontId="10" fillId="0" borderId="10" xfId="1" applyFont="1" applyBorder="1" applyAlignment="1" applyProtection="1">
      <alignment horizontal="center" vertical="center"/>
      <protection hidden="1"/>
    </xf>
    <xf numFmtId="0" fontId="10" fillId="0" borderId="14" xfId="1" applyFont="1" applyBorder="1" applyAlignment="1" applyProtection="1">
      <alignment horizontal="center" vertical="center"/>
      <protection hidden="1"/>
    </xf>
    <xf numFmtId="0" fontId="43" fillId="2" borderId="10" xfId="1" applyFont="1" applyFill="1" applyBorder="1" applyAlignment="1" applyProtection="1">
      <alignment horizontal="center" vertical="center"/>
      <protection locked="0"/>
    </xf>
    <xf numFmtId="0" fontId="43" fillId="2" borderId="14" xfId="1" applyFont="1" applyFill="1" applyBorder="1" applyAlignment="1" applyProtection="1">
      <alignment horizontal="center" vertical="center"/>
      <protection locked="0"/>
    </xf>
    <xf numFmtId="0" fontId="32" fillId="0" borderId="10" xfId="1" applyFont="1" applyFill="1" applyBorder="1" applyAlignment="1" applyProtection="1">
      <alignment horizontal="center" vertical="center"/>
      <protection hidden="1"/>
    </xf>
    <xf numFmtId="0" fontId="32" fillId="0" borderId="14" xfId="1" applyFont="1" applyFill="1" applyBorder="1" applyAlignment="1" applyProtection="1">
      <alignment horizontal="center" vertical="center"/>
      <protection hidden="1"/>
    </xf>
    <xf numFmtId="0" fontId="23" fillId="2" borderId="5" xfId="1" applyFont="1" applyFill="1" applyBorder="1" applyAlignment="1" applyProtection="1">
      <alignment vertical="center"/>
      <protection locked="0"/>
    </xf>
    <xf numFmtId="0" fontId="23" fillId="0" borderId="8" xfId="1" applyFont="1" applyFill="1" applyBorder="1" applyAlignment="1" applyProtection="1">
      <alignment vertical="center"/>
      <protection hidden="1"/>
    </xf>
    <xf numFmtId="0" fontId="19" fillId="6" borderId="0" xfId="0" applyFont="1" applyFill="1" applyBorder="1" applyAlignment="1" applyProtection="1">
      <alignment horizontal="center" vertical="center" wrapText="1"/>
      <protection hidden="1"/>
    </xf>
    <xf numFmtId="0" fontId="19" fillId="6" borderId="0" xfId="0" applyFont="1" applyFill="1" applyBorder="1" applyAlignment="1" applyProtection="1">
      <alignment horizontal="center" vertical="center"/>
      <protection hidden="1"/>
    </xf>
    <xf numFmtId="0" fontId="19" fillId="3" borderId="15" xfId="0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Border="1" applyAlignment="1" applyProtection="1">
      <alignment horizontal="center" vertical="center"/>
      <protection hidden="1"/>
    </xf>
    <xf numFmtId="0" fontId="23" fillId="0" borderId="0" xfId="1" applyFont="1" applyFill="1" applyBorder="1" applyAlignment="1" applyProtection="1">
      <alignment vertical="center"/>
      <protection hidden="1"/>
    </xf>
    <xf numFmtId="0" fontId="44" fillId="4" borderId="10" xfId="1" applyFont="1" applyFill="1" applyBorder="1" applyAlignment="1" applyProtection="1">
      <alignment horizontal="center" vertical="center"/>
      <protection locked="0"/>
    </xf>
    <xf numFmtId="0" fontId="44" fillId="4" borderId="14" xfId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wrapText="1"/>
      <protection hidden="1"/>
    </xf>
    <xf numFmtId="0" fontId="0" fillId="0" borderId="0" xfId="0" applyAlignment="1" applyProtection="1">
      <protection hidden="1"/>
    </xf>
    <xf numFmtId="0" fontId="18" fillId="0" borderId="10" xfId="1" applyFont="1" applyFill="1" applyBorder="1" applyAlignment="1" applyProtection="1">
      <alignment horizontal="center" vertical="center"/>
      <protection hidden="1"/>
    </xf>
    <xf numFmtId="0" fontId="18" fillId="0" borderId="14" xfId="1" applyFont="1" applyFill="1" applyBorder="1" applyAlignment="1" applyProtection="1">
      <alignment horizontal="center" vertical="center"/>
      <protection hidden="1"/>
    </xf>
    <xf numFmtId="0" fontId="18" fillId="0" borderId="10" xfId="1" applyFont="1" applyFill="1" applyBorder="1" applyAlignment="1" applyProtection="1">
      <alignment horizontal="center" vertical="center" wrapText="1"/>
      <protection hidden="1"/>
    </xf>
    <xf numFmtId="0" fontId="18" fillId="0" borderId="14" xfId="1" applyFont="1" applyFill="1" applyBorder="1" applyAlignment="1" applyProtection="1">
      <alignment horizontal="center" vertical="center" wrapText="1"/>
      <protection hidden="1"/>
    </xf>
    <xf numFmtId="14" fontId="20" fillId="2" borderId="10" xfId="1" applyNumberFormat="1" applyFont="1" applyFill="1" applyBorder="1" applyAlignment="1" applyProtection="1">
      <alignment horizontal="center" vertical="center"/>
      <protection locked="0"/>
    </xf>
    <xf numFmtId="14" fontId="20" fillId="2" borderId="14" xfId="1" applyNumberFormat="1" applyFont="1" applyFill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hidden="1"/>
    </xf>
    <xf numFmtId="0" fontId="11" fillId="0" borderId="14" xfId="1" applyFont="1" applyBorder="1" applyAlignment="1" applyProtection="1">
      <alignment horizontal="center" vertical="center"/>
      <protection hidden="1"/>
    </xf>
    <xf numFmtId="164" fontId="0" fillId="0" borderId="0" xfId="0" applyNumberFormat="1" applyBorder="1" applyAlignment="1" applyProtection="1">
      <alignment horizontal="center" vertical="center"/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29" fillId="0" borderId="5" xfId="0" applyFont="1" applyBorder="1" applyAlignment="1" applyProtection="1">
      <alignment horizontal="center" vertical="center"/>
      <protection hidden="1"/>
    </xf>
    <xf numFmtId="14" fontId="15" fillId="0" borderId="0" xfId="0" applyNumberFormat="1" applyFont="1" applyBorder="1" applyAlignment="1" applyProtection="1">
      <alignment horizontal="left" vertical="center"/>
      <protection hidden="1"/>
    </xf>
    <xf numFmtId="0" fontId="31" fillId="0" borderId="5" xfId="0" applyFont="1" applyBorder="1" applyAlignment="1" applyProtection="1">
      <alignment horizontal="center" vertical="center"/>
      <protection hidden="1"/>
    </xf>
    <xf numFmtId="0" fontId="2" fillId="0" borderId="42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45" fillId="0" borderId="8" xfId="0" applyFont="1" applyFill="1" applyBorder="1" applyAlignment="1" applyProtection="1">
      <alignment horizontal="center" vertical="center"/>
      <protection hidden="1"/>
    </xf>
    <xf numFmtId="0" fontId="37" fillId="0" borderId="27" xfId="0" applyFont="1" applyFill="1" applyBorder="1" applyAlignment="1" applyProtection="1">
      <alignment horizontal="left" vertical="center"/>
      <protection hidden="1"/>
    </xf>
    <xf numFmtId="0" fontId="38" fillId="0" borderId="27" xfId="0" applyFont="1" applyFill="1" applyBorder="1" applyAlignment="1" applyProtection="1">
      <alignment horizontal="left" vertical="center"/>
      <protection hidden="1"/>
    </xf>
    <xf numFmtId="0" fontId="45" fillId="0" borderId="6" xfId="0" applyFont="1" applyFill="1" applyBorder="1" applyAlignment="1" applyProtection="1">
      <alignment horizontal="center" vertical="center"/>
      <protection hidden="1"/>
    </xf>
    <xf numFmtId="0" fontId="45" fillId="0" borderId="17" xfId="0" applyFont="1" applyFill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14" fillId="0" borderId="26" xfId="0" applyFont="1" applyFill="1" applyBorder="1" applyAlignment="1" applyProtection="1">
      <alignment horizontal="left" vertical="center" wrapText="1"/>
      <protection hidden="1"/>
    </xf>
    <xf numFmtId="0" fontId="37" fillId="0" borderId="34" xfId="0" applyFont="1" applyFill="1" applyBorder="1" applyAlignment="1" applyProtection="1">
      <alignment horizontal="left" vertical="center" wrapText="1"/>
      <protection hidden="1"/>
    </xf>
    <xf numFmtId="0" fontId="45" fillId="0" borderId="10" xfId="0" applyFont="1" applyFill="1" applyBorder="1" applyAlignment="1" applyProtection="1">
      <alignment horizontal="center" vertical="center"/>
      <protection hidden="1"/>
    </xf>
    <xf numFmtId="0" fontId="45" fillId="0" borderId="12" xfId="0" applyFont="1" applyFill="1" applyBorder="1" applyAlignment="1" applyProtection="1">
      <alignment horizontal="center" vertical="center"/>
      <protection hidden="1"/>
    </xf>
    <xf numFmtId="0" fontId="45" fillId="0" borderId="14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5" fillId="5" borderId="11" xfId="0" applyFont="1" applyFill="1" applyBorder="1" applyAlignment="1" applyProtection="1">
      <alignment horizontal="center" vertical="center"/>
      <protection hidden="1"/>
    </xf>
    <xf numFmtId="0" fontId="0" fillId="5" borderId="9" xfId="0" applyFill="1" applyBorder="1" applyAlignment="1" applyProtection="1">
      <alignment horizontal="center" wrapText="1"/>
      <protection hidden="1"/>
    </xf>
    <xf numFmtId="0" fontId="0" fillId="5" borderId="51" xfId="0" applyFill="1" applyBorder="1" applyAlignment="1" applyProtection="1">
      <alignment horizontal="center" wrapText="1"/>
      <protection hidden="1"/>
    </xf>
    <xf numFmtId="0" fontId="0" fillId="5" borderId="1" xfId="0" applyFill="1" applyBorder="1" applyAlignment="1" applyProtection="1">
      <alignment horizontal="center" wrapText="1"/>
      <protection hidden="1"/>
    </xf>
    <xf numFmtId="0" fontId="37" fillId="0" borderId="42" xfId="0" applyFont="1" applyFill="1" applyBorder="1" applyAlignment="1" applyProtection="1">
      <alignment horizontal="center" vertical="center" wrapText="1"/>
      <protection hidden="1"/>
    </xf>
    <xf numFmtId="0" fontId="37" fillId="0" borderId="43" xfId="0" applyFont="1" applyFill="1" applyBorder="1" applyAlignment="1" applyProtection="1">
      <alignment horizontal="center" vertical="center" wrapText="1"/>
      <protection hidden="1"/>
    </xf>
    <xf numFmtId="0" fontId="37" fillId="0" borderId="6" xfId="0" applyFont="1" applyFill="1" applyBorder="1" applyAlignment="1" applyProtection="1">
      <alignment horizontal="center" vertical="center" wrapText="1"/>
      <protection hidden="1"/>
    </xf>
    <xf numFmtId="0" fontId="37" fillId="0" borderId="16" xfId="0" applyFont="1" applyFill="1" applyBorder="1" applyAlignment="1" applyProtection="1">
      <alignment horizontal="center" vertical="center" wrapText="1"/>
      <protection hidden="1"/>
    </xf>
    <xf numFmtId="0" fontId="37" fillId="0" borderId="2" xfId="0" applyFont="1" applyFill="1" applyBorder="1" applyAlignment="1" applyProtection="1">
      <alignment horizontal="center" vertical="center" wrapText="1"/>
      <protection hidden="1"/>
    </xf>
    <xf numFmtId="0" fontId="14" fillId="0" borderId="46" xfId="0" applyFont="1" applyFill="1" applyBorder="1" applyAlignment="1" applyProtection="1">
      <alignment horizontal="center" vertical="center" wrapText="1"/>
      <protection hidden="1"/>
    </xf>
    <xf numFmtId="0" fontId="14" fillId="0" borderId="52" xfId="0" applyFont="1" applyFill="1" applyBorder="1" applyAlignment="1" applyProtection="1">
      <alignment horizontal="center" vertical="center" wrapText="1"/>
      <protection hidden="1"/>
    </xf>
    <xf numFmtId="0" fontId="14" fillId="0" borderId="47" xfId="0" applyFont="1" applyFill="1" applyBorder="1" applyAlignment="1" applyProtection="1">
      <alignment horizontal="center" vertical="center" wrapText="1"/>
      <protection hidden="1"/>
    </xf>
    <xf numFmtId="0" fontId="37" fillId="0" borderId="6" xfId="0" applyFont="1" applyFill="1" applyBorder="1" applyAlignment="1" applyProtection="1">
      <alignment horizontal="center" vertical="center"/>
      <protection hidden="1"/>
    </xf>
    <xf numFmtId="0" fontId="37" fillId="0" borderId="48" xfId="0" applyFont="1" applyFill="1" applyBorder="1" applyAlignment="1" applyProtection="1">
      <alignment horizontal="center" vertical="center"/>
      <protection hidden="1"/>
    </xf>
    <xf numFmtId="0" fontId="37" fillId="0" borderId="16" xfId="0" applyFont="1" applyFill="1" applyBorder="1" applyAlignment="1" applyProtection="1">
      <alignment horizontal="center" vertical="center"/>
      <protection hidden="1"/>
    </xf>
    <xf numFmtId="0" fontId="37" fillId="0" borderId="50" xfId="0" applyFont="1" applyFill="1" applyBorder="1" applyAlignment="1" applyProtection="1">
      <alignment horizontal="center" vertical="center"/>
      <protection hidden="1"/>
    </xf>
    <xf numFmtId="0" fontId="37" fillId="0" borderId="2" xfId="0" applyFont="1" applyFill="1" applyBorder="1" applyAlignment="1" applyProtection="1">
      <alignment horizontal="center" vertical="center"/>
      <protection hidden="1"/>
    </xf>
    <xf numFmtId="0" fontId="37" fillId="0" borderId="49" xfId="0" applyFont="1" applyFill="1" applyBorder="1" applyAlignment="1" applyProtection="1">
      <alignment horizontal="center" vertical="center"/>
      <protection hidden="1"/>
    </xf>
    <xf numFmtId="0" fontId="37" fillId="0" borderId="48" xfId="0" applyFont="1" applyFill="1" applyBorder="1" applyAlignment="1" applyProtection="1">
      <alignment horizontal="center" vertical="center" wrapText="1"/>
      <protection hidden="1"/>
    </xf>
    <xf numFmtId="0" fontId="37" fillId="0" borderId="49" xfId="0" applyFont="1" applyFill="1" applyBorder="1" applyAlignment="1" applyProtection="1">
      <alignment horizontal="center" vertical="center" wrapText="1"/>
      <protection hidden="1"/>
    </xf>
    <xf numFmtId="0" fontId="37" fillId="0" borderId="18" xfId="0" applyFont="1" applyFill="1" applyBorder="1" applyAlignment="1" applyProtection="1">
      <alignment horizontal="center" vertical="center" wrapText="1"/>
      <protection hidden="1"/>
    </xf>
    <xf numFmtId="0" fontId="37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/>
      <protection hidden="1"/>
    </xf>
    <xf numFmtId="0" fontId="14" fillId="0" borderId="10" xfId="0" applyFont="1" applyBorder="1" applyAlignment="1" applyProtection="1">
      <alignment horizontal="center"/>
      <protection hidden="1"/>
    </xf>
    <xf numFmtId="0" fontId="14" fillId="0" borderId="12" xfId="0" applyFont="1" applyBorder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/>
      <protection hidden="1"/>
    </xf>
    <xf numFmtId="14" fontId="15" fillId="3" borderId="0" xfId="0" applyNumberFormat="1" applyFont="1" applyFill="1" applyBorder="1" applyAlignment="1" applyProtection="1">
      <alignment horizontal="left" vertical="center"/>
      <protection hidden="1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left" vertical="center"/>
      <protection hidden="1"/>
    </xf>
    <xf numFmtId="0" fontId="14" fillId="0" borderId="12" xfId="0" applyFont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15" fillId="3" borderId="0" xfId="0" applyFont="1" applyFill="1" applyBorder="1" applyAlignment="1" applyProtection="1">
      <alignment vertical="center"/>
      <protection hidden="1"/>
    </xf>
    <xf numFmtId="0" fontId="2" fillId="0" borderId="5" xfId="0" applyFont="1" applyFill="1" applyBorder="1" applyAlignment="1" applyProtection="1">
      <alignment horizontal="right" vertical="center"/>
      <protection hidden="1"/>
    </xf>
    <xf numFmtId="0" fontId="46" fillId="0" borderId="11" xfId="0" applyFont="1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</cellXfs>
  <cellStyles count="2">
    <cellStyle name="Normal" xfId="0" builtinId="0"/>
    <cellStyle name="Normal 2" xfId="1"/>
  </cellStyles>
  <dxfs count="10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95250</xdr:rowOff>
    </xdr:from>
    <xdr:to>
      <xdr:col>17</xdr:col>
      <xdr:colOff>581025</xdr:colOff>
      <xdr:row>16</xdr:row>
      <xdr:rowOff>180975</xdr:rowOff>
    </xdr:to>
    <xdr:sp macro="" textlink="">
      <xdr:nvSpPr>
        <xdr:cNvPr id="33793" name="ZoneTexte 1"/>
        <xdr:cNvSpPr txBox="1">
          <a:spLocks noChangeArrowheads="1"/>
        </xdr:cNvSpPr>
      </xdr:nvSpPr>
      <xdr:spPr bwMode="auto">
        <a:xfrm>
          <a:off x="9201150" y="95250"/>
          <a:ext cx="5619750" cy="559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 pour l'utilisation du classeur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informations concernant l'épreuve dans les zones vertes de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Infos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observation.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notes sur 10 (points entiers) dans chaque onglet.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Grille note finale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Faire émarger les membres du jury.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éventuellement l'onglet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"Remarques"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(organisation, sujets...)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Ex : CAP Boulanger - IFP 43 - 12-05-2011)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 valerie.teulade@ac-clermont.fr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et et à la DEC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marine.grenet@ac-clermont.fr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(Marine GRENET) tous les documents papier (bordereau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Tel. 06 10 94 83 31</a:t>
          </a:r>
        </a:p>
      </xdr:txBody>
    </xdr:sp>
    <xdr:clientData/>
  </xdr:twoCellAnchor>
  <xdr:twoCellAnchor editAs="oneCell">
    <xdr:from>
      <xdr:col>8</xdr:col>
      <xdr:colOff>85725</xdr:colOff>
      <xdr:row>0</xdr:row>
      <xdr:rowOff>57150</xdr:rowOff>
    </xdr:from>
    <xdr:to>
      <xdr:col>8</xdr:col>
      <xdr:colOff>1266825</xdr:colOff>
      <xdr:row>0</xdr:row>
      <xdr:rowOff>714375</xdr:rowOff>
    </xdr:to>
    <xdr:pic>
      <xdr:nvPicPr>
        <xdr:cNvPr id="1026" name="Image 2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7096125" y="57150"/>
          <a:ext cx="1181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2200275</xdr:colOff>
      <xdr:row>1</xdr:row>
      <xdr:rowOff>9525</xdr:rowOff>
    </xdr:from>
    <xdr:to>
      <xdr:col>2</xdr:col>
      <xdr:colOff>180975</xdr:colOff>
      <xdr:row>2</xdr:row>
      <xdr:rowOff>142875</xdr:rowOff>
    </xdr:to>
    <xdr:pic>
      <xdr:nvPicPr>
        <xdr:cNvPr id="2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2200275" y="190500"/>
          <a:ext cx="1304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19050</xdr:rowOff>
    </xdr:from>
    <xdr:to>
      <xdr:col>2</xdr:col>
      <xdr:colOff>419100</xdr:colOff>
      <xdr:row>3</xdr:row>
      <xdr:rowOff>104775</xdr:rowOff>
    </xdr:to>
    <xdr:pic>
      <xdr:nvPicPr>
        <xdr:cNvPr id="29716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2686050" y="200025"/>
          <a:ext cx="1304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19050</xdr:rowOff>
    </xdr:from>
    <xdr:to>
      <xdr:col>3</xdr:col>
      <xdr:colOff>419100</xdr:colOff>
      <xdr:row>3</xdr:row>
      <xdr:rowOff>104775</xdr:rowOff>
    </xdr:to>
    <xdr:pic>
      <xdr:nvPicPr>
        <xdr:cNvPr id="2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2686050" y="200025"/>
          <a:ext cx="1304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</xdr:row>
      <xdr:rowOff>19050</xdr:rowOff>
    </xdr:from>
    <xdr:to>
      <xdr:col>3</xdr:col>
      <xdr:colOff>1524000</xdr:colOff>
      <xdr:row>3</xdr:row>
      <xdr:rowOff>104775</xdr:rowOff>
    </xdr:to>
    <xdr:pic>
      <xdr:nvPicPr>
        <xdr:cNvPr id="2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2686050" y="200025"/>
          <a:ext cx="1304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</xdr:row>
      <xdr:rowOff>0</xdr:rowOff>
    </xdr:from>
    <xdr:to>
      <xdr:col>6</xdr:col>
      <xdr:colOff>314325</xdr:colOff>
      <xdr:row>3</xdr:row>
      <xdr:rowOff>85725</xdr:rowOff>
    </xdr:to>
    <xdr:pic>
      <xdr:nvPicPr>
        <xdr:cNvPr id="2" name="Image 1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2828925" y="180975"/>
          <a:ext cx="1304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125413</xdr:colOff>
      <xdr:row>0</xdr:row>
      <xdr:rowOff>87314</xdr:rowOff>
    </xdr:from>
    <xdr:to>
      <xdr:col>7</xdr:col>
      <xdr:colOff>174275</xdr:colOff>
      <xdr:row>3</xdr:row>
      <xdr:rowOff>79785</xdr:rowOff>
    </xdr:to>
    <xdr:pic>
      <xdr:nvPicPr>
        <xdr:cNvPr id="2" name="Image 2" descr="R:\sce_ient\Charte Graphique 2012\Academie2012_coulmin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>
          <a:fillRect/>
        </a:stretch>
      </xdr:blipFill>
      <xdr:spPr bwMode="auto">
        <a:xfrm>
          <a:off x="4752976" y="87314"/>
          <a:ext cx="982662" cy="587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6"/>
  <sheetViews>
    <sheetView showGridLines="0" tabSelected="1" zoomScaleNormal="100" workbookViewId="0">
      <selection activeCell="B7" sqref="B7:C7"/>
    </sheetView>
  </sheetViews>
  <sheetFormatPr baseColWidth="10" defaultColWidth="11.83203125" defaultRowHeight="15" x14ac:dyDescent="0.25"/>
  <cols>
    <col min="1" max="1" width="12.83203125" style="144" customWidth="1"/>
    <col min="2" max="3" width="18.83203125" style="144" customWidth="1"/>
    <col min="4" max="4" width="4.83203125" style="144" customWidth="1"/>
    <col min="5" max="5" width="12.83203125" style="144" customWidth="1"/>
    <col min="6" max="6" width="36.83203125" style="144" customWidth="1"/>
    <col min="7" max="7" width="4.83203125" style="144" customWidth="1"/>
    <col min="8" max="8" width="12.83203125" style="144" customWidth="1"/>
    <col min="9" max="9" width="36.83203125" style="144" customWidth="1"/>
    <col min="10" max="10" width="6.83203125" style="142" customWidth="1"/>
    <col min="11" max="17" width="11.83203125" style="142"/>
    <col min="18" max="18" width="11.83203125" style="142" customWidth="1"/>
    <col min="19" max="22" width="11.83203125" style="142"/>
    <col min="23" max="23" width="11.83203125" style="143"/>
    <col min="24" max="16384" width="11.83203125" style="144"/>
  </cols>
  <sheetData>
    <row r="1" spans="1:23" ht="60" customHeight="1" x14ac:dyDescent="0.25">
      <c r="A1" s="201" t="s">
        <v>36</v>
      </c>
      <c r="B1" s="201"/>
      <c r="C1" s="201"/>
      <c r="D1" s="186"/>
      <c r="E1" s="190">
        <v>45085</v>
      </c>
      <c r="F1" s="190"/>
      <c r="G1" s="186"/>
      <c r="H1" s="189"/>
      <c r="I1" s="189"/>
    </row>
    <row r="2" spans="1:23" ht="40.5" customHeight="1" x14ac:dyDescent="0.25">
      <c r="A2" s="199" t="s">
        <v>116</v>
      </c>
      <c r="B2" s="200"/>
      <c r="C2" s="200"/>
      <c r="D2" s="200"/>
      <c r="E2" s="200"/>
      <c r="F2" s="200"/>
      <c r="G2" s="200"/>
      <c r="H2" s="200"/>
      <c r="I2" s="200"/>
    </row>
    <row r="3" spans="1:23" ht="30" customHeight="1" x14ac:dyDescent="0.25">
      <c r="A3" s="145" t="s">
        <v>7</v>
      </c>
      <c r="B3" s="208" t="s">
        <v>8</v>
      </c>
      <c r="C3" s="209"/>
      <c r="D3" s="146"/>
      <c r="E3" s="147" t="s">
        <v>9</v>
      </c>
      <c r="F3" s="3"/>
      <c r="G3" s="148"/>
      <c r="H3" s="147" t="s">
        <v>37</v>
      </c>
      <c r="I3" s="2"/>
      <c r="J3" s="149"/>
      <c r="K3" s="150" t="s">
        <v>32</v>
      </c>
      <c r="L3" s="22"/>
      <c r="M3" s="22"/>
      <c r="N3" s="22"/>
      <c r="O3" s="22"/>
      <c r="P3" s="22"/>
      <c r="Q3" s="22"/>
      <c r="R3" s="151"/>
    </row>
    <row r="4" spans="1:23" s="156" customFormat="1" ht="15" customHeight="1" x14ac:dyDescent="0.25">
      <c r="A4" s="152"/>
      <c r="B4" s="153"/>
      <c r="C4" s="153"/>
      <c r="D4" s="148"/>
      <c r="E4" s="152"/>
      <c r="F4" s="154"/>
      <c r="G4" s="148"/>
      <c r="H4" s="148"/>
      <c r="I4" s="155"/>
      <c r="J4" s="149"/>
      <c r="K4" s="22"/>
      <c r="L4" s="22"/>
      <c r="M4" s="22"/>
      <c r="N4" s="22"/>
      <c r="O4" s="22"/>
      <c r="P4" s="22"/>
      <c r="Q4" s="22"/>
      <c r="R4" s="151"/>
      <c r="S4" s="142"/>
      <c r="T4" s="142"/>
      <c r="U4" s="142"/>
      <c r="V4" s="142"/>
      <c r="W4" s="143"/>
    </row>
    <row r="5" spans="1:23" ht="30" customHeight="1" x14ac:dyDescent="0.25">
      <c r="A5" s="145" t="s">
        <v>10</v>
      </c>
      <c r="B5" s="210" t="s">
        <v>31</v>
      </c>
      <c r="C5" s="211"/>
      <c r="D5" s="146"/>
      <c r="E5" s="147" t="s">
        <v>11</v>
      </c>
      <c r="F5" s="157" t="s">
        <v>99</v>
      </c>
      <c r="G5" s="148"/>
      <c r="H5" s="147" t="s">
        <v>26</v>
      </c>
      <c r="I5" s="158" t="s">
        <v>29</v>
      </c>
      <c r="J5" s="149"/>
      <c r="K5" s="22"/>
      <c r="L5" s="22"/>
      <c r="M5" s="22"/>
      <c r="N5" s="22"/>
      <c r="O5" s="22"/>
      <c r="P5" s="22"/>
      <c r="Q5" s="22"/>
      <c r="R5" s="151"/>
    </row>
    <row r="6" spans="1:23" ht="15" customHeight="1" x14ac:dyDescent="0.25">
      <c r="A6" s="159"/>
      <c r="B6" s="160"/>
      <c r="C6" s="160"/>
      <c r="D6" s="148"/>
      <c r="E6" s="161"/>
      <c r="F6" s="162"/>
      <c r="G6" s="148"/>
      <c r="H6" s="163"/>
      <c r="I6" s="162"/>
      <c r="J6" s="149"/>
      <c r="K6" s="22"/>
      <c r="L6" s="22"/>
      <c r="M6" s="22"/>
      <c r="N6" s="22"/>
      <c r="O6" s="22"/>
      <c r="P6" s="22"/>
      <c r="Q6" s="22"/>
      <c r="R6" s="151"/>
    </row>
    <row r="7" spans="1:23" ht="30" customHeight="1" x14ac:dyDescent="0.25">
      <c r="A7" s="147" t="s">
        <v>12</v>
      </c>
      <c r="B7" s="212"/>
      <c r="C7" s="213"/>
      <c r="D7" s="146"/>
      <c r="E7" s="147" t="s">
        <v>13</v>
      </c>
      <c r="F7" s="2"/>
      <c r="G7" s="148"/>
      <c r="H7" s="147" t="s">
        <v>27</v>
      </c>
      <c r="I7" s="164">
        <v>12</v>
      </c>
      <c r="J7" s="149"/>
      <c r="K7" s="22"/>
      <c r="L7" s="22"/>
      <c r="M7" s="22"/>
      <c r="N7" s="22"/>
      <c r="O7" s="22"/>
      <c r="P7" s="22"/>
      <c r="Q7" s="22"/>
      <c r="R7" s="151"/>
    </row>
    <row r="8" spans="1:23" ht="15" customHeight="1" x14ac:dyDescent="0.25">
      <c r="A8" s="165"/>
      <c r="B8" s="166"/>
      <c r="C8" s="166"/>
      <c r="D8" s="167"/>
      <c r="E8" s="165"/>
      <c r="F8" s="168"/>
      <c r="G8" s="167"/>
      <c r="H8" s="169"/>
      <c r="I8" s="170"/>
      <c r="K8" s="22"/>
      <c r="L8" s="22"/>
      <c r="M8" s="22"/>
      <c r="N8" s="22"/>
      <c r="O8" s="22"/>
      <c r="P8" s="22"/>
      <c r="Q8" s="22"/>
      <c r="R8" s="151"/>
    </row>
    <row r="9" spans="1:23" ht="25.15" customHeight="1" x14ac:dyDescent="0.25">
      <c r="A9" s="214" t="s">
        <v>33</v>
      </c>
      <c r="B9" s="215"/>
      <c r="C9" s="171" t="s">
        <v>30</v>
      </c>
      <c r="D9" s="167"/>
      <c r="E9" s="191" t="s">
        <v>39</v>
      </c>
      <c r="F9" s="192"/>
      <c r="G9" s="167"/>
      <c r="H9" s="191" t="s">
        <v>117</v>
      </c>
      <c r="I9" s="192"/>
      <c r="K9" s="22"/>
      <c r="L9" s="22"/>
      <c r="M9" s="22"/>
      <c r="N9" s="22"/>
      <c r="O9" s="22"/>
      <c r="P9" s="22"/>
      <c r="Q9" s="22"/>
      <c r="R9" s="151"/>
    </row>
    <row r="10" spans="1:23" s="167" customFormat="1" ht="25.15" customHeight="1" x14ac:dyDescent="0.2">
      <c r="A10" s="172" t="s">
        <v>14</v>
      </c>
      <c r="B10" s="4"/>
      <c r="C10" s="1"/>
      <c r="D10" s="173"/>
      <c r="E10" s="193"/>
      <c r="F10" s="194"/>
      <c r="G10" s="173"/>
      <c r="H10" s="197"/>
      <c r="I10" s="197"/>
      <c r="J10" s="142"/>
      <c r="K10" s="22"/>
      <c r="L10" s="22"/>
      <c r="M10" s="22"/>
      <c r="N10" s="22"/>
      <c r="O10" s="22"/>
      <c r="P10" s="22"/>
      <c r="Q10" s="22"/>
      <c r="R10" s="151"/>
      <c r="S10" s="142"/>
      <c r="T10" s="142"/>
      <c r="U10" s="142"/>
      <c r="V10" s="142"/>
      <c r="W10" s="142"/>
    </row>
    <row r="11" spans="1:23" s="167" customFormat="1" ht="25.15" customHeight="1" x14ac:dyDescent="0.2">
      <c r="A11" s="172" t="s">
        <v>15</v>
      </c>
      <c r="B11" s="4"/>
      <c r="C11" s="1"/>
      <c r="D11" s="173"/>
      <c r="E11" s="195" t="s">
        <v>40</v>
      </c>
      <c r="F11" s="196"/>
      <c r="G11" s="173"/>
      <c r="H11" s="198"/>
      <c r="I11" s="198"/>
      <c r="J11" s="142"/>
      <c r="K11" s="151"/>
      <c r="L11" s="151"/>
      <c r="M11" s="151"/>
      <c r="N11" s="151"/>
      <c r="O11" s="151"/>
      <c r="P11" s="151"/>
      <c r="Q11" s="151"/>
      <c r="R11" s="151"/>
      <c r="S11" s="142"/>
      <c r="T11" s="142"/>
      <c r="U11" s="142"/>
      <c r="V11" s="142"/>
      <c r="W11" s="142"/>
    </row>
    <row r="12" spans="1:23" s="167" customFormat="1" ht="25.15" customHeight="1" x14ac:dyDescent="0.2">
      <c r="A12" s="172" t="s">
        <v>16</v>
      </c>
      <c r="B12" s="4"/>
      <c r="C12" s="1"/>
      <c r="D12" s="173"/>
      <c r="E12" s="204"/>
      <c r="F12" s="205"/>
      <c r="G12" s="173"/>
      <c r="H12" s="169"/>
      <c r="I12" s="174"/>
      <c r="J12" s="142"/>
      <c r="K12" s="151"/>
      <c r="L12" s="151"/>
      <c r="M12" s="151"/>
      <c r="N12" s="151"/>
      <c r="O12" s="151"/>
      <c r="P12" s="151"/>
      <c r="Q12" s="151"/>
      <c r="R12" s="151"/>
      <c r="S12" s="142"/>
      <c r="T12" s="142"/>
      <c r="U12" s="142"/>
      <c r="V12" s="142"/>
      <c r="W12" s="142"/>
    </row>
    <row r="13" spans="1:23" s="167" customFormat="1" ht="25.15" customHeight="1" x14ac:dyDescent="0.2">
      <c r="A13" s="172" t="s">
        <v>17</v>
      </c>
      <c r="B13" s="4"/>
      <c r="C13" s="1"/>
      <c r="D13" s="173"/>
      <c r="E13" s="191" t="s">
        <v>34</v>
      </c>
      <c r="F13" s="192"/>
      <c r="G13" s="173"/>
      <c r="H13" s="202"/>
      <c r="I13" s="202"/>
      <c r="J13" s="142"/>
      <c r="K13" s="151"/>
      <c r="L13" s="151"/>
      <c r="M13" s="151"/>
      <c r="N13" s="151"/>
      <c r="O13" s="151"/>
      <c r="P13" s="151"/>
      <c r="Q13" s="151"/>
      <c r="R13" s="151"/>
      <c r="S13" s="142"/>
      <c r="T13" s="142"/>
      <c r="U13" s="142"/>
      <c r="V13" s="142"/>
      <c r="W13" s="142"/>
    </row>
    <row r="14" spans="1:23" s="167" customFormat="1" ht="25.15" customHeight="1" x14ac:dyDescent="0.2">
      <c r="A14" s="172" t="s">
        <v>18</v>
      </c>
      <c r="B14" s="4"/>
      <c r="C14" s="1"/>
      <c r="D14" s="173"/>
      <c r="E14" s="180" t="s">
        <v>100</v>
      </c>
      <c r="F14" s="8"/>
      <c r="G14" s="173"/>
      <c r="H14" s="203"/>
      <c r="I14" s="203"/>
      <c r="J14" s="142"/>
      <c r="K14" s="151"/>
      <c r="L14" s="151"/>
      <c r="M14" s="151"/>
      <c r="N14" s="151"/>
      <c r="O14" s="151"/>
      <c r="P14" s="151"/>
      <c r="Q14" s="151"/>
      <c r="R14" s="151"/>
      <c r="S14" s="142"/>
      <c r="T14" s="142"/>
      <c r="U14" s="142"/>
      <c r="V14" s="142"/>
      <c r="W14" s="142"/>
    </row>
    <row r="15" spans="1:23" s="167" customFormat="1" ht="25.15" customHeight="1" x14ac:dyDescent="0.2">
      <c r="A15" s="172" t="s">
        <v>19</v>
      </c>
      <c r="B15" s="4"/>
      <c r="C15" s="1"/>
      <c r="D15" s="173"/>
      <c r="E15" s="180" t="s">
        <v>101</v>
      </c>
      <c r="F15" s="8"/>
      <c r="G15" s="173"/>
      <c r="H15" s="203"/>
      <c r="I15" s="203"/>
      <c r="J15" s="142"/>
      <c r="K15" s="151"/>
      <c r="L15" s="151"/>
      <c r="M15" s="151"/>
      <c r="N15" s="151"/>
      <c r="O15" s="151"/>
      <c r="P15" s="151"/>
      <c r="Q15" s="151"/>
      <c r="R15" s="151"/>
      <c r="S15" s="142"/>
      <c r="T15" s="142"/>
      <c r="U15" s="142"/>
      <c r="V15" s="142"/>
      <c r="W15" s="142"/>
    </row>
    <row r="16" spans="1:23" s="167" customFormat="1" ht="25.15" customHeight="1" x14ac:dyDescent="0.2">
      <c r="A16" s="172" t="s">
        <v>20</v>
      </c>
      <c r="B16" s="4"/>
      <c r="C16" s="1"/>
      <c r="D16" s="173"/>
      <c r="E16" s="180" t="s">
        <v>102</v>
      </c>
      <c r="F16" s="8"/>
      <c r="G16" s="173"/>
      <c r="H16" s="175"/>
      <c r="I16" s="176"/>
      <c r="J16" s="142"/>
      <c r="K16" s="151"/>
      <c r="L16" s="151"/>
      <c r="M16" s="151"/>
      <c r="N16" s="151"/>
      <c r="O16" s="151"/>
      <c r="P16" s="151"/>
      <c r="Q16" s="151"/>
      <c r="R16" s="151"/>
      <c r="S16" s="142"/>
      <c r="T16" s="142"/>
      <c r="U16" s="142"/>
      <c r="V16" s="142"/>
      <c r="W16" s="142"/>
    </row>
    <row r="17" spans="1:23" s="167" customFormat="1" ht="25.15" customHeight="1" x14ac:dyDescent="0.2">
      <c r="A17" s="172" t="s">
        <v>21</v>
      </c>
      <c r="B17" s="4"/>
      <c r="C17" s="1"/>
      <c r="D17" s="173"/>
      <c r="E17" s="180" t="s">
        <v>103</v>
      </c>
      <c r="F17" s="8"/>
      <c r="G17" s="173"/>
      <c r="H17" s="202"/>
      <c r="I17" s="202"/>
      <c r="J17" s="142"/>
      <c r="K17" s="151"/>
      <c r="L17" s="151"/>
      <c r="M17" s="151"/>
      <c r="N17" s="151"/>
      <c r="O17" s="151"/>
      <c r="P17" s="151"/>
      <c r="Q17" s="151"/>
      <c r="R17" s="151"/>
      <c r="S17" s="142"/>
      <c r="T17" s="142"/>
      <c r="U17" s="142"/>
      <c r="V17" s="142"/>
      <c r="W17" s="142"/>
    </row>
    <row r="18" spans="1:23" s="167" customFormat="1" ht="25.15" customHeight="1" x14ac:dyDescent="0.2">
      <c r="A18" s="172" t="s">
        <v>22</v>
      </c>
      <c r="B18" s="4"/>
      <c r="C18" s="1"/>
      <c r="D18" s="173"/>
      <c r="E18" s="180" t="s">
        <v>104</v>
      </c>
      <c r="F18" s="8"/>
      <c r="G18" s="173"/>
      <c r="H18" s="203"/>
      <c r="I18" s="203"/>
      <c r="J18" s="142"/>
      <c r="K18" s="151"/>
      <c r="L18" s="151"/>
      <c r="M18" s="151"/>
      <c r="N18" s="151"/>
      <c r="O18" s="151"/>
      <c r="P18" s="151"/>
      <c r="Q18" s="151"/>
      <c r="R18" s="151"/>
      <c r="S18" s="142"/>
      <c r="T18" s="142"/>
      <c r="U18" s="142"/>
      <c r="V18" s="142"/>
      <c r="W18" s="142"/>
    </row>
    <row r="19" spans="1:23" s="167" customFormat="1" ht="25.15" customHeight="1" x14ac:dyDescent="0.2">
      <c r="A19" s="172" t="s">
        <v>23</v>
      </c>
      <c r="B19" s="4"/>
      <c r="C19" s="1"/>
      <c r="D19" s="173"/>
      <c r="E19" s="180" t="s">
        <v>105</v>
      </c>
      <c r="F19" s="8"/>
      <c r="G19" s="173"/>
      <c r="H19" s="177"/>
      <c r="I19" s="176"/>
      <c r="J19" s="142"/>
      <c r="K19" s="151"/>
      <c r="L19" s="151"/>
      <c r="M19" s="151"/>
      <c r="N19" s="151"/>
      <c r="O19" s="151"/>
      <c r="P19" s="151"/>
      <c r="Q19" s="151"/>
      <c r="R19" s="151"/>
      <c r="S19" s="142"/>
      <c r="T19" s="142"/>
      <c r="U19" s="142"/>
      <c r="V19" s="142"/>
      <c r="W19" s="142"/>
    </row>
    <row r="20" spans="1:23" s="167" customFormat="1" ht="25.15" customHeight="1" x14ac:dyDescent="0.2">
      <c r="A20" s="172" t="s">
        <v>24</v>
      </c>
      <c r="B20" s="4"/>
      <c r="C20" s="1"/>
      <c r="D20" s="173"/>
      <c r="G20" s="173"/>
      <c r="H20" s="177"/>
      <c r="I20" s="176"/>
      <c r="J20" s="142"/>
      <c r="K20" s="151"/>
      <c r="L20" s="151"/>
      <c r="M20" s="151"/>
      <c r="N20" s="151"/>
      <c r="O20" s="151"/>
      <c r="P20" s="151"/>
      <c r="Q20" s="151"/>
      <c r="R20" s="151"/>
      <c r="S20" s="142"/>
      <c r="T20" s="142"/>
      <c r="U20" s="142"/>
      <c r="V20" s="142"/>
      <c r="W20" s="142"/>
    </row>
    <row r="21" spans="1:23" s="167" customFormat="1" ht="25.15" customHeight="1" x14ac:dyDescent="0.2">
      <c r="A21" s="172" t="s">
        <v>25</v>
      </c>
      <c r="B21" s="4"/>
      <c r="C21" s="1"/>
      <c r="D21" s="173"/>
      <c r="G21" s="173"/>
      <c r="H21" s="177"/>
      <c r="I21" s="176"/>
      <c r="J21" s="142"/>
      <c r="K21" s="151"/>
      <c r="L21" s="151"/>
      <c r="M21" s="151"/>
      <c r="N21" s="151"/>
      <c r="O21" s="151"/>
      <c r="P21" s="151"/>
      <c r="Q21" s="151"/>
      <c r="R21" s="151"/>
      <c r="S21" s="142"/>
      <c r="T21" s="142"/>
      <c r="U21" s="142"/>
      <c r="V21" s="142"/>
      <c r="W21" s="142"/>
    </row>
    <row r="25" spans="1:23" x14ac:dyDescent="0.25">
      <c r="A25" s="206"/>
      <c r="B25" s="207"/>
      <c r="F25" s="178"/>
      <c r="I25" s="178"/>
    </row>
    <row r="26" spans="1:23" x14ac:dyDescent="0.25">
      <c r="E26" s="179" t="s">
        <v>35</v>
      </c>
    </row>
  </sheetData>
  <sheetProtection algorithmName="SHA-512" hashValue="ISdTACJajPPdWl9R9yGCrUc3nClH6yDPpho8J0xsapll65aB6aN58rZmL7M9MZuYLsferyWnmSDTQcR2BF/ipg==" saltValue="+GXS33ZjdUtVdyXeQ+RXPw==" spinCount="100000" sheet="1" objects="1" scenarios="1" selectLockedCells="1"/>
  <mergeCells count="22">
    <mergeCell ref="A25:B25"/>
    <mergeCell ref="B3:C3"/>
    <mergeCell ref="B5:C5"/>
    <mergeCell ref="B7:C7"/>
    <mergeCell ref="A9:B9"/>
    <mergeCell ref="H13:I13"/>
    <mergeCell ref="H15:I15"/>
    <mergeCell ref="E12:F12"/>
    <mergeCell ref="E13:F13"/>
    <mergeCell ref="H18:I18"/>
    <mergeCell ref="H14:I14"/>
    <mergeCell ref="H17:I17"/>
    <mergeCell ref="H1:I1"/>
    <mergeCell ref="E1:F1"/>
    <mergeCell ref="E9:F9"/>
    <mergeCell ref="E10:F10"/>
    <mergeCell ref="E11:F11"/>
    <mergeCell ref="H9:I9"/>
    <mergeCell ref="H10:I10"/>
    <mergeCell ref="H11:I11"/>
    <mergeCell ref="A2:I2"/>
    <mergeCell ref="A1:C1"/>
  </mergeCells>
  <phoneticPr fontId="24" type="noConversion"/>
  <printOptions horizontalCentered="1" verticalCentered="1"/>
  <pageMargins left="7.874015748031496E-2" right="7.874015748031496E-2" top="0.19685039370078741" bottom="0.16" header="0" footer="0"/>
  <pageSetup paperSize="9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Z1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2" defaultRowHeight="12.75" outlineLevelCol="1" x14ac:dyDescent="0.2"/>
  <cols>
    <col min="1" max="1" width="43.1640625" style="11" customWidth="1"/>
    <col min="2" max="2" width="15" style="11" customWidth="1"/>
    <col min="3" max="3" width="8.83203125" style="11" customWidth="1" outlineLevel="1"/>
    <col min="4" max="4" width="8.83203125" style="11" customWidth="1"/>
    <col min="5" max="5" width="8.83203125" style="11" customWidth="1" outlineLevel="1"/>
    <col min="6" max="6" width="8.83203125" style="11" customWidth="1"/>
    <col min="7" max="7" width="8.83203125" style="11" customWidth="1" outlineLevel="1"/>
    <col min="8" max="8" width="8.83203125" style="11" customWidth="1"/>
    <col min="9" max="9" width="8.83203125" style="11" customWidth="1" outlineLevel="1"/>
    <col min="10" max="10" width="8.83203125" style="11" customWidth="1"/>
    <col min="11" max="11" width="8.83203125" style="11" customWidth="1" outlineLevel="1"/>
    <col min="12" max="12" width="8.83203125" style="11" customWidth="1"/>
    <col min="13" max="13" width="8.83203125" style="11" customWidth="1" outlineLevel="1"/>
    <col min="14" max="14" width="8.83203125" style="11" customWidth="1"/>
    <col min="15" max="15" width="8.83203125" style="11" customWidth="1" outlineLevel="1"/>
    <col min="16" max="16" width="8.83203125" style="11" customWidth="1"/>
    <col min="17" max="17" width="8.83203125" style="11" customWidth="1" outlineLevel="1"/>
    <col min="18" max="18" width="8.83203125" style="11" customWidth="1"/>
    <col min="19" max="19" width="8.83203125" style="11" customWidth="1" outlineLevel="1"/>
    <col min="20" max="20" width="8.83203125" style="11" customWidth="1"/>
    <col min="21" max="21" width="8.83203125" style="11" customWidth="1" outlineLevel="1"/>
    <col min="22" max="22" width="8.83203125" style="11" customWidth="1"/>
    <col min="23" max="23" width="8.83203125" style="11" customWidth="1" outlineLevel="1"/>
    <col min="24" max="24" width="8.83203125" style="11" customWidth="1"/>
    <col min="25" max="25" width="8.83203125" style="11" customWidth="1" outlineLevel="1"/>
    <col min="26" max="26" width="8.83203125" style="11" customWidth="1"/>
    <col min="27" max="16384" width="12" style="11"/>
  </cols>
  <sheetData>
    <row r="1" spans="1:26" ht="14.25" customHeight="1" x14ac:dyDescent="0.2">
      <c r="A1" s="9" t="str">
        <f>Infos!B5</f>
        <v>CAP Boulanger</v>
      </c>
      <c r="B1" s="9"/>
      <c r="C1" s="10"/>
      <c r="D1" s="10"/>
      <c r="E1" s="10"/>
      <c r="F1" s="10"/>
      <c r="G1" s="10"/>
      <c r="H1" s="10"/>
      <c r="I1" s="10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2.25" customHeight="1" x14ac:dyDescent="0.2">
      <c r="A2" s="13" t="str">
        <f>Infos!F5</f>
        <v>EP2 Production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6" ht="12" customHeight="1" x14ac:dyDescent="0.2">
      <c r="A3" s="15">
        <f>Infos!F7</f>
        <v>0</v>
      </c>
      <c r="B3" s="16"/>
      <c r="C3" s="17"/>
      <c r="D3" s="17"/>
      <c r="E3" s="17"/>
      <c r="F3" s="17"/>
      <c r="G3" s="17"/>
      <c r="H3" s="17"/>
      <c r="I3" s="17"/>
      <c r="J3" s="17"/>
      <c r="K3" s="12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8" customHeight="1" x14ac:dyDescent="0.2">
      <c r="A4" s="19">
        <f>Infos!B7</f>
        <v>0</v>
      </c>
      <c r="B4" s="20"/>
      <c r="C4" s="21"/>
      <c r="D4" s="21"/>
      <c r="E4" s="22"/>
      <c r="F4" s="17"/>
      <c r="G4" s="17"/>
      <c r="H4" s="17"/>
      <c r="I4" s="17"/>
      <c r="J4" s="23"/>
      <c r="K4" s="23"/>
      <c r="L4" s="219"/>
      <c r="M4" s="219"/>
      <c r="N4" s="219"/>
    </row>
    <row r="5" spans="1:26" ht="15.75" x14ac:dyDescent="0.2">
      <c r="A5" s="13"/>
      <c r="B5" s="24" t="s">
        <v>5</v>
      </c>
      <c r="C5" s="218" t="str">
        <f>"N°" &amp; Infos!B10</f>
        <v>N°</v>
      </c>
      <c r="D5" s="220"/>
      <c r="E5" s="218" t="str">
        <f>"N°"&amp; Infos!B11</f>
        <v>N°</v>
      </c>
      <c r="F5" s="220"/>
      <c r="G5" s="218" t="str">
        <f>"N°"&amp; Infos!B12</f>
        <v>N°</v>
      </c>
      <c r="H5" s="218"/>
      <c r="I5" s="218" t="str">
        <f>"N°"&amp; Infos!B13</f>
        <v>N°</v>
      </c>
      <c r="J5" s="218"/>
      <c r="K5" s="218" t="str">
        <f>"N°"&amp; Infos!B14</f>
        <v>N°</v>
      </c>
      <c r="L5" s="218"/>
      <c r="M5" s="218" t="str">
        <f>"N°"&amp; Infos!B15</f>
        <v>N°</v>
      </c>
      <c r="N5" s="218"/>
      <c r="O5" s="218" t="str">
        <f>"N°"&amp; Infos!B16</f>
        <v>N°</v>
      </c>
      <c r="P5" s="218"/>
      <c r="Q5" s="218" t="str">
        <f>"N°"&amp; Infos!B17</f>
        <v>N°</v>
      </c>
      <c r="R5" s="218"/>
      <c r="S5" s="218" t="str">
        <f>"N°"&amp; Infos!$B18</f>
        <v>N°</v>
      </c>
      <c r="T5" s="218"/>
      <c r="U5" s="218" t="str">
        <f>"N°"&amp; Infos!$B19</f>
        <v>N°</v>
      </c>
      <c r="V5" s="218"/>
      <c r="W5" s="218" t="str">
        <f>"N°"&amp; Infos!$B20</f>
        <v>N°</v>
      </c>
      <c r="X5" s="218"/>
      <c r="Y5" s="218" t="str">
        <f>"N°"&amp; Infos!$B21</f>
        <v>N°</v>
      </c>
      <c r="Z5" s="218"/>
    </row>
    <row r="6" spans="1:26" ht="15" x14ac:dyDescent="0.2">
      <c r="A6" s="25" t="s">
        <v>41</v>
      </c>
      <c r="B6" s="26" t="s">
        <v>27</v>
      </c>
      <c r="C6" s="27" t="s">
        <v>46</v>
      </c>
      <c r="D6" s="28" t="s">
        <v>4</v>
      </c>
      <c r="E6" s="27" t="s">
        <v>46</v>
      </c>
      <c r="F6" s="28" t="s">
        <v>4</v>
      </c>
      <c r="G6" s="27" t="s">
        <v>46</v>
      </c>
      <c r="H6" s="28" t="s">
        <v>4</v>
      </c>
      <c r="I6" s="27" t="s">
        <v>46</v>
      </c>
      <c r="J6" s="28" t="s">
        <v>4</v>
      </c>
      <c r="K6" s="27" t="s">
        <v>46</v>
      </c>
      <c r="L6" s="28" t="s">
        <v>4</v>
      </c>
      <c r="M6" s="27" t="s">
        <v>46</v>
      </c>
      <c r="N6" s="28" t="s">
        <v>4</v>
      </c>
      <c r="O6" s="27" t="s">
        <v>46</v>
      </c>
      <c r="P6" s="28" t="s">
        <v>4</v>
      </c>
      <c r="Q6" s="27" t="s">
        <v>46</v>
      </c>
      <c r="R6" s="28" t="s">
        <v>4</v>
      </c>
      <c r="S6" s="27" t="s">
        <v>46</v>
      </c>
      <c r="T6" s="28" t="s">
        <v>4</v>
      </c>
      <c r="U6" s="27" t="s">
        <v>46</v>
      </c>
      <c r="V6" s="28" t="s">
        <v>4</v>
      </c>
      <c r="W6" s="27" t="s">
        <v>46</v>
      </c>
      <c r="X6" s="28" t="s">
        <v>4</v>
      </c>
      <c r="Y6" s="27" t="s">
        <v>46</v>
      </c>
      <c r="Z6" s="28" t="s">
        <v>4</v>
      </c>
    </row>
    <row r="7" spans="1:26" ht="19.5" customHeight="1" x14ac:dyDescent="0.2">
      <c r="A7" s="29" t="s">
        <v>42</v>
      </c>
      <c r="B7" s="30">
        <v>0.6</v>
      </c>
      <c r="C7" s="7"/>
      <c r="D7" s="31">
        <f>IF(Infos!$C$10="Abs","Abs",C7*B7)</f>
        <v>0</v>
      </c>
      <c r="E7" s="7"/>
      <c r="F7" s="31">
        <f>IF(Infos!$C$11="Abs","Abs",E7*B7)</f>
        <v>0</v>
      </c>
      <c r="G7" s="7"/>
      <c r="H7" s="31">
        <f>IF(Infos!$C$12="Abs","Abs",G7*B7)</f>
        <v>0</v>
      </c>
      <c r="I7" s="7"/>
      <c r="J7" s="31">
        <f>IF(Infos!$C$13="Abs","Abs",I7*B7)</f>
        <v>0</v>
      </c>
      <c r="K7" s="7"/>
      <c r="L7" s="31">
        <f>IF(Infos!$C$14="Abs","Abs",K7*B7)</f>
        <v>0</v>
      </c>
      <c r="M7" s="7"/>
      <c r="N7" s="31">
        <f>IF(Infos!$C$15="Abs","Abs",M7*B7)</f>
        <v>0</v>
      </c>
      <c r="O7" s="7"/>
      <c r="P7" s="31">
        <f>IF(Infos!$C$16="Abs","Abs",O7*B7)</f>
        <v>0</v>
      </c>
      <c r="Q7" s="7"/>
      <c r="R7" s="31">
        <f>IF(Infos!$C$17="Abs","Abs",Q7*B7)</f>
        <v>0</v>
      </c>
      <c r="S7" s="7"/>
      <c r="T7" s="31">
        <f>IF(Infos!$C$18="Abs","Abs",S7*B7)</f>
        <v>0</v>
      </c>
      <c r="U7" s="7"/>
      <c r="V7" s="31">
        <f>IF(Infos!$C$19="Abs","Abs",U7*B7)</f>
        <v>0</v>
      </c>
      <c r="W7" s="7"/>
      <c r="X7" s="31">
        <f>IF(Infos!$C$20="Abs","Abs",W7*B7)</f>
        <v>0</v>
      </c>
      <c r="Y7" s="7"/>
      <c r="Z7" s="31">
        <f>IF(Infos!$C$21="Abs","Abs",Y7*B7)</f>
        <v>0</v>
      </c>
    </row>
    <row r="8" spans="1:26" ht="19.5" customHeight="1" x14ac:dyDescent="0.2">
      <c r="A8" s="29" t="s">
        <v>43</v>
      </c>
      <c r="B8" s="30">
        <v>0.2</v>
      </c>
      <c r="C8" s="7"/>
      <c r="D8" s="31">
        <f>IF(Infos!$C$10="Abs","Abs",C8*B8)</f>
        <v>0</v>
      </c>
      <c r="E8" s="7"/>
      <c r="F8" s="31">
        <f>IF(Infos!$C$11="Abs","Abs",E8*B8)</f>
        <v>0</v>
      </c>
      <c r="G8" s="7"/>
      <c r="H8" s="31">
        <f>IF(Infos!$C$12="Abs","Abs",G8*B8)</f>
        <v>0</v>
      </c>
      <c r="I8" s="7"/>
      <c r="J8" s="31">
        <f>IF(Infos!$C$13="Abs","Abs",I8*B8)</f>
        <v>0</v>
      </c>
      <c r="K8" s="7"/>
      <c r="L8" s="31">
        <f>IF(Infos!$C$14="Abs","Abs",K8*B8)</f>
        <v>0</v>
      </c>
      <c r="M8" s="7"/>
      <c r="N8" s="31">
        <f>IF(Infos!$C$15="Abs","Abs",M8*B8)</f>
        <v>0</v>
      </c>
      <c r="O8" s="7"/>
      <c r="P8" s="31">
        <f>IF(Infos!$C$16="Abs","Abs",O8*B8)</f>
        <v>0</v>
      </c>
      <c r="Q8" s="7"/>
      <c r="R8" s="31">
        <f>IF(Infos!$C$17="Abs","Abs",Q8*B8)</f>
        <v>0</v>
      </c>
      <c r="S8" s="7"/>
      <c r="T8" s="31">
        <f>IF(Infos!$C$18="Abs","Abs",S8*B8)</f>
        <v>0</v>
      </c>
      <c r="U8" s="7"/>
      <c r="V8" s="31">
        <f>IF(Infos!$C$19="Abs","Abs",U8*B8)</f>
        <v>0</v>
      </c>
      <c r="W8" s="7"/>
      <c r="X8" s="31">
        <f>IF(Infos!$C$20="Abs","Abs",W8*B8)</f>
        <v>0</v>
      </c>
      <c r="Y8" s="7"/>
      <c r="Z8" s="31">
        <f>IF(Infos!$C$21="Abs","Abs",Y8*B8)</f>
        <v>0</v>
      </c>
    </row>
    <row r="9" spans="1:26" ht="19.5" customHeight="1" x14ac:dyDescent="0.2">
      <c r="A9" s="29" t="s">
        <v>44</v>
      </c>
      <c r="B9" s="30">
        <v>1</v>
      </c>
      <c r="C9" s="7"/>
      <c r="D9" s="31">
        <f>IF(Infos!$C$10="Abs","Abs",C9*B9)</f>
        <v>0</v>
      </c>
      <c r="E9" s="7"/>
      <c r="F9" s="31">
        <f>IF(Infos!$C$11="Abs","Abs",E9*B9)</f>
        <v>0</v>
      </c>
      <c r="G9" s="7"/>
      <c r="H9" s="31">
        <f>IF(Infos!$C$12="Abs","Abs",G9*B9)</f>
        <v>0</v>
      </c>
      <c r="I9" s="7"/>
      <c r="J9" s="31">
        <f>IF(Infos!$C$13="Abs","Abs",I9*B9)</f>
        <v>0</v>
      </c>
      <c r="K9" s="7"/>
      <c r="L9" s="31">
        <f>IF(Infos!$C$14="Abs","Abs",K9*B9)</f>
        <v>0</v>
      </c>
      <c r="M9" s="7"/>
      <c r="N9" s="31">
        <f>IF(Infos!$C$15="Abs","Abs",M9*B9)</f>
        <v>0</v>
      </c>
      <c r="O9" s="7"/>
      <c r="P9" s="31">
        <f>IF(Infos!$C$16="Abs","Abs",O9*B9)</f>
        <v>0</v>
      </c>
      <c r="Q9" s="7"/>
      <c r="R9" s="31">
        <f>IF(Infos!$C$17="Abs","Abs",Q9*B9)</f>
        <v>0</v>
      </c>
      <c r="S9" s="7"/>
      <c r="T9" s="31">
        <f>IF(Infos!$C$18="Abs","Abs",S9*B9)</f>
        <v>0</v>
      </c>
      <c r="U9" s="7"/>
      <c r="V9" s="31">
        <f>IF(Infos!$C$19="Abs","Abs",U9*B9)</f>
        <v>0</v>
      </c>
      <c r="W9" s="7"/>
      <c r="X9" s="31">
        <f>IF(Infos!$C$20="Abs","Abs",W9*B9)</f>
        <v>0</v>
      </c>
      <c r="Y9" s="7"/>
      <c r="Z9" s="31">
        <f>IF(Infos!$C$21="Abs","Abs",Y9*B9)</f>
        <v>0</v>
      </c>
    </row>
    <row r="10" spans="1:26" ht="19.5" customHeight="1" x14ac:dyDescent="0.2">
      <c r="A10" s="29" t="s">
        <v>45</v>
      </c>
      <c r="B10" s="30">
        <v>0.2</v>
      </c>
      <c r="C10" s="7"/>
      <c r="D10" s="31">
        <f>IF(Infos!$C$10="Abs","Abs",C10*B10)</f>
        <v>0</v>
      </c>
      <c r="E10" s="7"/>
      <c r="F10" s="31">
        <f>IF(Infos!$C$11="Abs","Abs",E10*B10)</f>
        <v>0</v>
      </c>
      <c r="G10" s="7"/>
      <c r="H10" s="31">
        <f>IF(Infos!$C$12="Abs","Abs",G10*B10)</f>
        <v>0</v>
      </c>
      <c r="I10" s="7"/>
      <c r="J10" s="31">
        <f>IF(Infos!$C$13="Abs","Abs",I10*B10)</f>
        <v>0</v>
      </c>
      <c r="K10" s="7"/>
      <c r="L10" s="31">
        <f>IF(Infos!$C$14="Abs","Abs",K10*B10)</f>
        <v>0</v>
      </c>
      <c r="M10" s="7"/>
      <c r="N10" s="31">
        <f>IF(Infos!$C$15="Abs","Abs",M10*B10)</f>
        <v>0</v>
      </c>
      <c r="O10" s="7"/>
      <c r="P10" s="31">
        <f>IF(Infos!$C$16="Abs","Abs",O10*B10)</f>
        <v>0</v>
      </c>
      <c r="Q10" s="7"/>
      <c r="R10" s="31">
        <f>IF(Infos!$C$17="Abs","Abs",Q10*B10)</f>
        <v>0</v>
      </c>
      <c r="S10" s="7"/>
      <c r="T10" s="31">
        <f>IF(Infos!$C$18="Abs","Abs",S10*B10)</f>
        <v>0</v>
      </c>
      <c r="U10" s="7"/>
      <c r="V10" s="31">
        <f>IF(Infos!$C$19="Abs","Abs",U10*B10)</f>
        <v>0</v>
      </c>
      <c r="W10" s="7"/>
      <c r="X10" s="31">
        <f>IF(Infos!$C$20="Abs","Abs",W10*B10)</f>
        <v>0</v>
      </c>
      <c r="Y10" s="7"/>
      <c r="Z10" s="31">
        <f>IF(Infos!$C$21="Abs","Abs",Y10*B10)</f>
        <v>0</v>
      </c>
    </row>
    <row r="11" spans="1:26" ht="18.75" x14ac:dyDescent="0.2">
      <c r="A11" s="217" t="str">
        <f>"Nombre de points sur " &amp;SUM(B7:B10)*10</f>
        <v>Nombre de points sur 20</v>
      </c>
      <c r="B11" s="217"/>
      <c r="C11" s="32"/>
      <c r="D11" s="33" t="str">
        <f>IF(C$5="N°","",SUM(D7:D10))</f>
        <v/>
      </c>
      <c r="E11" s="34"/>
      <c r="F11" s="33" t="str">
        <f>IF(E$5="N°","",SUM(F7:F10))</f>
        <v/>
      </c>
      <c r="G11" s="34"/>
      <c r="H11" s="33" t="str">
        <f>IF(G$5="N°","",SUM(H7:H10))</f>
        <v/>
      </c>
      <c r="I11" s="34"/>
      <c r="J11" s="33" t="str">
        <f>IF(I$5="N°","",SUM(J7:J10))</f>
        <v/>
      </c>
      <c r="K11" s="34"/>
      <c r="L11" s="33" t="str">
        <f>IF(K$5="N°","",SUM(L7:L10))</f>
        <v/>
      </c>
      <c r="M11" s="34"/>
      <c r="N11" s="33" t="str">
        <f>IF(M$5="N°","",SUM(N7:N10))</f>
        <v/>
      </c>
      <c r="O11" s="34"/>
      <c r="P11" s="33" t="str">
        <f>IF(O$5="N°","",SUM(P7:P10))</f>
        <v/>
      </c>
      <c r="Q11" s="34"/>
      <c r="R11" s="33" t="str">
        <f>IF(Q$5="N°","",SUM(R7:R10))</f>
        <v/>
      </c>
      <c r="S11" s="34"/>
      <c r="T11" s="33" t="str">
        <f>IF(S$5="N°","",SUM(T7:T10))</f>
        <v/>
      </c>
      <c r="U11" s="34"/>
      <c r="V11" s="33" t="str">
        <f>IF(U$5="N°","",SUM(V7:V10))</f>
        <v/>
      </c>
      <c r="W11" s="34"/>
      <c r="X11" s="33" t="str">
        <f>IF(W$5="N°","",SUM(X7:X10))</f>
        <v/>
      </c>
      <c r="Y11" s="34"/>
      <c r="Z11" s="33" t="str">
        <f>IF(Y$5="N°","",SUM(Z7:Z10))</f>
        <v/>
      </c>
    </row>
    <row r="12" spans="1:26" ht="8.1" customHeight="1" x14ac:dyDescent="0.2">
      <c r="A12" s="22"/>
      <c r="B12" s="22"/>
      <c r="C12" s="35"/>
      <c r="D12" s="36"/>
      <c r="E12" s="36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8.75" customHeight="1" x14ac:dyDescent="0.2">
      <c r="A13" s="37" t="s">
        <v>28</v>
      </c>
      <c r="B13" s="216"/>
      <c r="C13" s="216"/>
      <c r="D13" s="216"/>
      <c r="E13" s="38"/>
      <c r="F13" s="17"/>
      <c r="G13" s="17"/>
      <c r="H13" s="17"/>
      <c r="I13" s="17"/>
      <c r="J13" s="39"/>
      <c r="K13" s="39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3.5" x14ac:dyDescent="0.2">
      <c r="A14" s="40" t="str">
        <f>Infos!E14</f>
        <v>Jury 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3.5" x14ac:dyDescent="0.2">
      <c r="A15" s="40" t="str">
        <f>Infos!E15</f>
        <v>Jury 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3.5" x14ac:dyDescent="0.2">
      <c r="A16" s="40" t="str">
        <f>Infos!E16</f>
        <v>Jury 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3.5" x14ac:dyDescent="0.2">
      <c r="A17" s="40" t="str">
        <f>Infos!E17</f>
        <v>Jury 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3.5" x14ac:dyDescent="0.2">
      <c r="A18" s="40" t="str">
        <f>Infos!E18</f>
        <v>Jury 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3.5" x14ac:dyDescent="0.2">
      <c r="A19" s="40" t="str">
        <f>Infos!E19</f>
        <v>Jury 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</sheetData>
  <sheetProtection algorithmName="SHA-512" hashValue="cgEpbaxKYsOVkf7n3qSn9LGVfIsJxkiuYC5R3LLpUgN9Ax5FvpT9iwoXlo93gj/cCaPNXTbvDXWCze5u9OTiPA==" saltValue="QMJ01oPt/JMgxuthIji3Dg==" spinCount="100000" sheet="1" objects="1" scenarios="1" selectLockedCells="1"/>
  <mergeCells count="15">
    <mergeCell ref="U5:V5"/>
    <mergeCell ref="W5:X5"/>
    <mergeCell ref="Y5:Z5"/>
    <mergeCell ref="L4:N4"/>
    <mergeCell ref="C5:D5"/>
    <mergeCell ref="E5:F5"/>
    <mergeCell ref="G5:H5"/>
    <mergeCell ref="I5:J5"/>
    <mergeCell ref="K5:L5"/>
    <mergeCell ref="M5:N5"/>
    <mergeCell ref="B13:D13"/>
    <mergeCell ref="A11:B11"/>
    <mergeCell ref="O5:P5"/>
    <mergeCell ref="Q5:R5"/>
    <mergeCell ref="S5:T5"/>
  </mergeCells>
  <conditionalFormatting sqref="E11 M11 K11 I11 G11">
    <cfRule type="cellIs" dxfId="107" priority="36" operator="equal">
      <formula>0</formula>
    </cfRule>
  </conditionalFormatting>
  <conditionalFormatting sqref="O11">
    <cfRule type="cellIs" dxfId="106" priority="33" operator="equal">
      <formula>0</formula>
    </cfRule>
  </conditionalFormatting>
  <conditionalFormatting sqref="Q11">
    <cfRule type="cellIs" dxfId="105" priority="30" operator="equal">
      <formula>0</formula>
    </cfRule>
  </conditionalFormatting>
  <conditionalFormatting sqref="S11">
    <cfRule type="cellIs" dxfId="104" priority="27" operator="equal">
      <formula>0</formula>
    </cfRule>
  </conditionalFormatting>
  <conditionalFormatting sqref="U11">
    <cfRule type="cellIs" dxfId="103" priority="24" operator="equal">
      <formula>0</formula>
    </cfRule>
  </conditionalFormatting>
  <conditionalFormatting sqref="W11">
    <cfRule type="cellIs" dxfId="102" priority="21" operator="equal">
      <formula>0</formula>
    </cfRule>
  </conditionalFormatting>
  <conditionalFormatting sqref="Y11">
    <cfRule type="cellIs" dxfId="101" priority="18" operator="equal">
      <formula>0</formula>
    </cfRule>
  </conditionalFormatting>
  <conditionalFormatting sqref="R7:R10 D7:D10 F7:F10 H7:H10 J7:J10 L7:L10 N7:N10 P7:P10 T7:T10 V7:V10 X7:X10 Z7:Z10">
    <cfRule type="cellIs" dxfId="100" priority="17" operator="equal">
      <formula>0</formula>
    </cfRule>
  </conditionalFormatting>
  <dataValidations count="2">
    <dataValidation type="whole" operator="lessThanOrEqual" allowBlank="1" showInputMessage="1" showErrorMessage="1" error="Saisir un nombre entier inférieur ou égal à 10" sqref="Y7:Y10 E7:E10 G7:G10 I7:I10 K7:K10 M7:M10 O7:O10 Q7:Q10 S7:S10 U7:U10 W7:W10">
      <formula1>10</formula1>
    </dataValidation>
    <dataValidation type="whole" operator="lessThanOrEqual" allowBlank="1" showInputMessage="1" showErrorMessage="1" error="Saisir un nombre entier inférieur ou égal à 10" prompt="Points entiers" sqref="C7:C10">
      <formula1>10</formula1>
    </dataValidation>
  </dataValidations>
  <printOptions horizontalCentered="1" verticalCentered="1"/>
  <pageMargins left="0.19685039370078741" right="0.19685039370078741" top="0.19685039370078741" bottom="0.39370078740157483" header="0" footer="0"/>
  <pageSetup paperSize="9" orientation="portrait" horizont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A37"/>
  <sheetViews>
    <sheetView showGridLines="0" zoomScaleNormal="100" workbookViewId="0">
      <pane xSplit="3" ySplit="5" topLeftCell="D32" activePane="bottomRight" state="frozen"/>
      <selection pane="topRight" activeCell="C1" sqref="C1"/>
      <selection pane="bottomLeft" activeCell="A7" sqref="A7"/>
      <selection pane="bottomRight" activeCell="D34" sqref="D34:D35"/>
    </sheetView>
  </sheetViews>
  <sheetFormatPr baseColWidth="10" defaultColWidth="12" defaultRowHeight="12.75" outlineLevelCol="1" x14ac:dyDescent="0.2"/>
  <cols>
    <col min="1" max="1" width="43.1640625" style="11" customWidth="1"/>
    <col min="2" max="2" width="19.33203125" style="91" customWidth="1"/>
    <col min="3" max="3" width="8.33203125" style="92" customWidth="1"/>
    <col min="4" max="4" width="7.5" style="11" customWidth="1" outlineLevel="1"/>
    <col min="5" max="5" width="6.5" style="11" customWidth="1"/>
    <col min="6" max="6" width="7.5" style="11" customWidth="1" outlineLevel="1"/>
    <col min="7" max="7" width="6.5" style="11" customWidth="1"/>
    <col min="8" max="8" width="7.5" style="11" customWidth="1" outlineLevel="1"/>
    <col min="9" max="9" width="6.5" style="11" customWidth="1"/>
    <col min="10" max="10" width="7.5" style="11" customWidth="1" outlineLevel="1"/>
    <col min="11" max="11" width="6.5" style="11" customWidth="1"/>
    <col min="12" max="12" width="7.5" style="11" customWidth="1" outlineLevel="1"/>
    <col min="13" max="13" width="6.5" style="11" customWidth="1"/>
    <col min="14" max="14" width="7.5" style="11" customWidth="1" outlineLevel="1"/>
    <col min="15" max="15" width="6.5" style="11" customWidth="1"/>
    <col min="16" max="16" width="7.5" style="11" customWidth="1" outlineLevel="1"/>
    <col min="17" max="17" width="6.5" style="11" customWidth="1"/>
    <col min="18" max="18" width="7.5" style="11" customWidth="1" outlineLevel="1"/>
    <col min="19" max="19" width="6.5" style="11" customWidth="1"/>
    <col min="20" max="20" width="7.5" style="11" customWidth="1" outlineLevel="1"/>
    <col min="21" max="21" width="6.5" style="11" customWidth="1"/>
    <col min="22" max="22" width="7.5" style="11" customWidth="1" outlineLevel="1"/>
    <col min="23" max="23" width="6.5" style="11" customWidth="1"/>
    <col min="24" max="24" width="7.5" style="11" customWidth="1" outlineLevel="1"/>
    <col min="25" max="25" width="6.5" style="11" customWidth="1"/>
    <col min="26" max="26" width="7.5" style="11" customWidth="1" outlineLevel="1"/>
    <col min="27" max="27" width="6.5" style="11" customWidth="1"/>
    <col min="28" max="16384" width="12" style="11"/>
  </cols>
  <sheetData>
    <row r="1" spans="1:27" ht="14.25" customHeight="1" x14ac:dyDescent="0.2">
      <c r="A1" s="41" t="str">
        <f>Infos!B5</f>
        <v>CAP Boulanger</v>
      </c>
      <c r="B1" s="42"/>
      <c r="C1" s="43"/>
      <c r="D1" s="10"/>
      <c r="E1" s="10"/>
      <c r="F1" s="10"/>
      <c r="G1" s="10"/>
      <c r="H1" s="10"/>
      <c r="I1" s="10"/>
      <c r="J1" s="10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24" customHeight="1" x14ac:dyDescent="0.2">
      <c r="A2" s="13" t="str">
        <f>Infos!F5</f>
        <v>EP2 Production</v>
      </c>
      <c r="B2" s="44"/>
      <c r="C2" s="4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27" ht="12" customHeight="1" x14ac:dyDescent="0.2">
      <c r="A3" s="15">
        <f>Infos!F7</f>
        <v>0</v>
      </c>
      <c r="B3" s="46"/>
      <c r="C3" s="47"/>
      <c r="D3" s="17"/>
      <c r="E3" s="17"/>
      <c r="F3" s="17"/>
      <c r="G3" s="17"/>
      <c r="H3" s="17"/>
      <c r="I3" s="17"/>
      <c r="J3" s="17"/>
      <c r="K3" s="17"/>
      <c r="L3" s="12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7.25" customHeight="1" x14ac:dyDescent="0.2">
      <c r="A4" s="19">
        <f>Infos!B7</f>
        <v>0</v>
      </c>
      <c r="B4" s="48"/>
      <c r="C4" s="49"/>
      <c r="D4" s="21"/>
      <c r="E4" s="21"/>
      <c r="F4" s="22"/>
      <c r="G4" s="17"/>
      <c r="H4" s="17"/>
      <c r="I4" s="17"/>
      <c r="J4" s="17"/>
      <c r="K4" s="23"/>
      <c r="L4" s="23"/>
      <c r="M4" s="219"/>
      <c r="N4" s="219"/>
      <c r="O4" s="219"/>
    </row>
    <row r="5" spans="1:27" ht="12.75" customHeight="1" x14ac:dyDescent="0.2">
      <c r="A5" s="50"/>
      <c r="B5" s="51"/>
      <c r="C5" s="52" t="s">
        <v>5</v>
      </c>
      <c r="D5" s="221" t="str">
        <f>"N°" &amp; Infos!B10</f>
        <v>N°</v>
      </c>
      <c r="E5" s="228"/>
      <c r="F5" s="221" t="str">
        <f>"N°"&amp; Infos!B11</f>
        <v>N°</v>
      </c>
      <c r="G5" s="228"/>
      <c r="H5" s="221" t="str">
        <f>"N°"&amp; Infos!B12</f>
        <v>N°</v>
      </c>
      <c r="I5" s="222"/>
      <c r="J5" s="221" t="str">
        <f>"N°"&amp; Infos!B13</f>
        <v>N°</v>
      </c>
      <c r="K5" s="222"/>
      <c r="L5" s="221" t="str">
        <f>"N°"&amp; Infos!B14</f>
        <v>N°</v>
      </c>
      <c r="M5" s="222"/>
      <c r="N5" s="221" t="str">
        <f>"N°"&amp; Infos!B15</f>
        <v>N°</v>
      </c>
      <c r="O5" s="222"/>
      <c r="P5" s="221" t="str">
        <f>"N°"&amp; Infos!B16</f>
        <v>N°</v>
      </c>
      <c r="Q5" s="222"/>
      <c r="R5" s="221" t="str">
        <f>"N°"&amp; Infos!B17</f>
        <v>N°</v>
      </c>
      <c r="S5" s="222"/>
      <c r="T5" s="221" t="str">
        <f>"N°"&amp; Infos!$B18</f>
        <v>N°</v>
      </c>
      <c r="U5" s="222"/>
      <c r="V5" s="221" t="str">
        <f>"N°"&amp; Infos!$B19</f>
        <v>N°</v>
      </c>
      <c r="W5" s="222"/>
      <c r="X5" s="221" t="str">
        <f>"N°"&amp; Infos!$B20</f>
        <v>N°</v>
      </c>
      <c r="Y5" s="222"/>
      <c r="Z5" s="221" t="str">
        <f>"N°"&amp; Infos!$B21</f>
        <v>N°</v>
      </c>
      <c r="AA5" s="222"/>
    </row>
    <row r="6" spans="1:27" ht="15.75" x14ac:dyDescent="0.2">
      <c r="A6" s="53" t="s">
        <v>47</v>
      </c>
      <c r="B6" s="54"/>
      <c r="C6" s="55" t="s">
        <v>3</v>
      </c>
      <c r="D6" s="56" t="s">
        <v>46</v>
      </c>
      <c r="E6" s="57" t="s">
        <v>4</v>
      </c>
      <c r="F6" s="56" t="s">
        <v>46</v>
      </c>
      <c r="G6" s="57" t="s">
        <v>4</v>
      </c>
      <c r="H6" s="56" t="s">
        <v>46</v>
      </c>
      <c r="I6" s="57" t="s">
        <v>4</v>
      </c>
      <c r="J6" s="56" t="s">
        <v>46</v>
      </c>
      <c r="K6" s="57" t="s">
        <v>4</v>
      </c>
      <c r="L6" s="56" t="s">
        <v>46</v>
      </c>
      <c r="M6" s="57" t="s">
        <v>4</v>
      </c>
      <c r="N6" s="56" t="s">
        <v>46</v>
      </c>
      <c r="O6" s="57" t="s">
        <v>4</v>
      </c>
      <c r="P6" s="56" t="s">
        <v>46</v>
      </c>
      <c r="Q6" s="57" t="s">
        <v>4</v>
      </c>
      <c r="R6" s="56" t="s">
        <v>46</v>
      </c>
      <c r="S6" s="57" t="s">
        <v>4</v>
      </c>
      <c r="T6" s="56" t="s">
        <v>46</v>
      </c>
      <c r="U6" s="57" t="s">
        <v>4</v>
      </c>
      <c r="V6" s="56" t="s">
        <v>46</v>
      </c>
      <c r="W6" s="57" t="s">
        <v>4</v>
      </c>
      <c r="X6" s="56" t="s">
        <v>46</v>
      </c>
      <c r="Y6" s="57" t="s">
        <v>4</v>
      </c>
      <c r="Z6" s="56" t="s">
        <v>46</v>
      </c>
      <c r="AA6" s="57" t="s">
        <v>4</v>
      </c>
    </row>
    <row r="7" spans="1:27" ht="17.25" customHeight="1" x14ac:dyDescent="0.2">
      <c r="A7" s="230" t="s">
        <v>113</v>
      </c>
      <c r="B7" s="58" t="s">
        <v>49</v>
      </c>
      <c r="C7" s="59">
        <v>0.8</v>
      </c>
      <c r="D7" s="5"/>
      <c r="E7" s="31">
        <f>IF(Infos!$C$10="Abs","Abs",D7*$C7)</f>
        <v>0</v>
      </c>
      <c r="F7" s="6"/>
      <c r="G7" s="31">
        <f>IF(Infos!$C$11="Abs","Abs",F7*$C7)</f>
        <v>0</v>
      </c>
      <c r="H7" s="6"/>
      <c r="I7" s="31">
        <f>IF(Infos!$C$12="Abs","Abs",H7*$C7)</f>
        <v>0</v>
      </c>
      <c r="J7" s="6"/>
      <c r="K7" s="31">
        <f>IF(Infos!$C$13="Abs","Abs",J7*$C7)</f>
        <v>0</v>
      </c>
      <c r="L7" s="6"/>
      <c r="M7" s="31">
        <f>IF(Infos!$C$14="Abs","Abs",L7*$C7)</f>
        <v>0</v>
      </c>
      <c r="N7" s="6"/>
      <c r="O7" s="31">
        <f>IF(Infos!$C$15="Abs","Abs",N7*$C7)</f>
        <v>0</v>
      </c>
      <c r="P7" s="6"/>
      <c r="Q7" s="31">
        <f>IF(Infos!$C$16="Abs","Abs",P7*$C7)</f>
        <v>0</v>
      </c>
      <c r="R7" s="6"/>
      <c r="S7" s="31">
        <f>IF(Infos!$C$17="Abs","Abs",R7*$C7)</f>
        <v>0</v>
      </c>
      <c r="T7" s="6"/>
      <c r="U7" s="31">
        <f>IF(Infos!$C$18="Abs","Abs",T7*$C7)</f>
        <v>0</v>
      </c>
      <c r="V7" s="6"/>
      <c r="W7" s="31">
        <f>IF(Infos!$C$19="Abs","Abs",V7*$C7)</f>
        <v>0</v>
      </c>
      <c r="X7" s="6"/>
      <c r="Y7" s="31">
        <f>IF(Infos!$C$20="Abs","Abs",X7*$C7)</f>
        <v>0</v>
      </c>
      <c r="Z7" s="6"/>
      <c r="AA7" s="31">
        <f>IF(Infos!$C$21="Abs","Abs",Z7*$C7)</f>
        <v>0</v>
      </c>
    </row>
    <row r="8" spans="1:27" ht="14.25" customHeight="1" x14ac:dyDescent="0.2">
      <c r="A8" s="229"/>
      <c r="B8" s="60" t="s">
        <v>50</v>
      </c>
      <c r="C8" s="61">
        <v>0.4</v>
      </c>
      <c r="D8" s="5"/>
      <c r="E8" s="31">
        <f>IF(Infos!$C$10="Abs","Abs",D8*$C8)</f>
        <v>0</v>
      </c>
      <c r="F8" s="6"/>
      <c r="G8" s="31">
        <f>IF(Infos!$C$11="Abs","Abs",F8*$C8)</f>
        <v>0</v>
      </c>
      <c r="H8" s="6"/>
      <c r="I8" s="31">
        <f>IF(Infos!$C$12="Abs","Abs",H8*$C8)</f>
        <v>0</v>
      </c>
      <c r="J8" s="6"/>
      <c r="K8" s="31">
        <f>IF(Infos!$C$13="Abs","Abs",J8*$C8)</f>
        <v>0</v>
      </c>
      <c r="L8" s="6"/>
      <c r="M8" s="31">
        <f>IF(Infos!$C$14="Abs","Abs",L8*$C8)</f>
        <v>0</v>
      </c>
      <c r="N8" s="6"/>
      <c r="O8" s="31">
        <f>IF(Infos!$C$15="Abs","Abs",N8*$C8)</f>
        <v>0</v>
      </c>
      <c r="P8" s="6"/>
      <c r="Q8" s="31">
        <f>IF(Infos!$C$16="Abs","Abs",P8*$C8)</f>
        <v>0</v>
      </c>
      <c r="R8" s="6"/>
      <c r="S8" s="31">
        <f>IF(Infos!$C$17="Abs","Abs",R8*$C8)</f>
        <v>0</v>
      </c>
      <c r="T8" s="6"/>
      <c r="U8" s="31">
        <f>IF(Infos!$C$18="Abs","Abs",T8*$C8)</f>
        <v>0</v>
      </c>
      <c r="V8" s="6"/>
      <c r="W8" s="31">
        <f>IF(Infos!$C$19="Abs","Abs",V8*$C8)</f>
        <v>0</v>
      </c>
      <c r="X8" s="6"/>
      <c r="Y8" s="31">
        <f>IF(Infos!$C$20="Abs","Abs",X8*$C8)</f>
        <v>0</v>
      </c>
      <c r="Z8" s="6"/>
      <c r="AA8" s="31">
        <f>IF(Infos!$C$21="Abs","Abs",Z8*$C8)</f>
        <v>0</v>
      </c>
    </row>
    <row r="9" spans="1:27" ht="36" customHeight="1" x14ac:dyDescent="0.2">
      <c r="A9" s="63" t="s">
        <v>114</v>
      </c>
      <c r="B9" s="62"/>
      <c r="C9" s="61">
        <v>1</v>
      </c>
      <c r="D9" s="5"/>
      <c r="E9" s="31">
        <f>IF(Infos!$C$10="Abs","Abs",D9*$C9)</f>
        <v>0</v>
      </c>
      <c r="F9" s="6"/>
      <c r="G9" s="31">
        <f>IF(Infos!$C$11="Abs","Abs",F9*$C9)</f>
        <v>0</v>
      </c>
      <c r="H9" s="6"/>
      <c r="I9" s="31">
        <f>IF(Infos!$C$12="Abs","Abs",H9*$C9)</f>
        <v>0</v>
      </c>
      <c r="J9" s="6"/>
      <c r="K9" s="31">
        <f>IF(Infos!$C$13="Abs","Abs",J9*$C9)</f>
        <v>0</v>
      </c>
      <c r="L9" s="6"/>
      <c r="M9" s="31">
        <f>IF(Infos!$C$14="Abs","Abs",L9*$C9)</f>
        <v>0</v>
      </c>
      <c r="N9" s="6"/>
      <c r="O9" s="31">
        <f>IF(Infos!$C$15="Abs","Abs",N9*$C9)</f>
        <v>0</v>
      </c>
      <c r="P9" s="6"/>
      <c r="Q9" s="31">
        <f>IF(Infos!$C$16="Abs","Abs",P9*$C9)</f>
        <v>0</v>
      </c>
      <c r="R9" s="6"/>
      <c r="S9" s="31">
        <f>IF(Infos!$C$17="Abs","Abs",R9*$C9)</f>
        <v>0</v>
      </c>
      <c r="T9" s="6"/>
      <c r="U9" s="31">
        <f>IF(Infos!$C$18="Abs","Abs",T9*$C9)</f>
        <v>0</v>
      </c>
      <c r="V9" s="6"/>
      <c r="W9" s="31">
        <f>IF(Infos!$C$19="Abs","Abs",V9*$C9)</f>
        <v>0</v>
      </c>
      <c r="X9" s="6"/>
      <c r="Y9" s="31">
        <f>IF(Infos!$C$20="Abs","Abs",X9*$C9)</f>
        <v>0</v>
      </c>
      <c r="Z9" s="6"/>
      <c r="AA9" s="31">
        <f>IF(Infos!$C$21="Abs","Abs",Z9*$C9)</f>
        <v>0</v>
      </c>
    </row>
    <row r="10" spans="1:27" ht="18.75" customHeight="1" x14ac:dyDescent="0.2">
      <c r="A10" s="229" t="s">
        <v>115</v>
      </c>
      <c r="B10" s="60" t="s">
        <v>49</v>
      </c>
      <c r="C10" s="61">
        <v>0.8</v>
      </c>
      <c r="D10" s="5"/>
      <c r="E10" s="31">
        <f>IF(Infos!$C$10="Abs","Abs",D10*$C10)</f>
        <v>0</v>
      </c>
      <c r="F10" s="6"/>
      <c r="G10" s="31">
        <f>IF(Infos!$C$11="Abs","Abs",F10*$C10)</f>
        <v>0</v>
      </c>
      <c r="H10" s="6"/>
      <c r="I10" s="31">
        <f>IF(Infos!$C$12="Abs","Abs",H10*$C10)</f>
        <v>0</v>
      </c>
      <c r="J10" s="6"/>
      <c r="K10" s="31">
        <f>IF(Infos!$C$13="Abs","Abs",J10*$C10)</f>
        <v>0</v>
      </c>
      <c r="L10" s="6"/>
      <c r="M10" s="31">
        <f>IF(Infos!$C$14="Abs","Abs",L10*$C10)</f>
        <v>0</v>
      </c>
      <c r="N10" s="6"/>
      <c r="O10" s="31">
        <f>IF(Infos!$C$15="Abs","Abs",N10*$C10)</f>
        <v>0</v>
      </c>
      <c r="P10" s="6"/>
      <c r="Q10" s="31">
        <f>IF(Infos!$C$16="Abs","Abs",P10*$C10)</f>
        <v>0</v>
      </c>
      <c r="R10" s="6"/>
      <c r="S10" s="31">
        <f>IF(Infos!$C$17="Abs","Abs",R10*$C10)</f>
        <v>0</v>
      </c>
      <c r="T10" s="6"/>
      <c r="U10" s="31">
        <f>IF(Infos!$C$18="Abs","Abs",T10*$C10)</f>
        <v>0</v>
      </c>
      <c r="V10" s="6"/>
      <c r="W10" s="31">
        <f>IF(Infos!$C$19="Abs","Abs",V10*$C10)</f>
        <v>0</v>
      </c>
      <c r="X10" s="6"/>
      <c r="Y10" s="31">
        <f>IF(Infos!$C$20="Abs","Abs",X10*$C10)</f>
        <v>0</v>
      </c>
      <c r="Z10" s="6"/>
      <c r="AA10" s="31">
        <f>IF(Infos!$C$21="Abs","Abs",Z10*$C10)</f>
        <v>0</v>
      </c>
    </row>
    <row r="11" spans="1:27" ht="18.75" customHeight="1" x14ac:dyDescent="0.2">
      <c r="A11" s="229"/>
      <c r="B11" s="60" t="s">
        <v>50</v>
      </c>
      <c r="C11" s="61">
        <v>0.4</v>
      </c>
      <c r="D11" s="5"/>
      <c r="E11" s="31">
        <f>IF(Infos!$C$10="Abs","Abs",D11*$C11)</f>
        <v>0</v>
      </c>
      <c r="F11" s="6"/>
      <c r="G11" s="31">
        <f>IF(Infos!$C$11="Abs","Abs",F11*$C11)</f>
        <v>0</v>
      </c>
      <c r="H11" s="6"/>
      <c r="I11" s="31">
        <f>IF(Infos!$C$12="Abs","Abs",H11*$C11)</f>
        <v>0</v>
      </c>
      <c r="J11" s="6"/>
      <c r="K11" s="31">
        <f>IF(Infos!$C$13="Abs","Abs",J11*$C11)</f>
        <v>0</v>
      </c>
      <c r="L11" s="6"/>
      <c r="M11" s="31">
        <f>IF(Infos!$C$14="Abs","Abs",L11*$C11)</f>
        <v>0</v>
      </c>
      <c r="N11" s="6"/>
      <c r="O11" s="31">
        <f>IF(Infos!$C$15="Abs","Abs",N11*$C11)</f>
        <v>0</v>
      </c>
      <c r="P11" s="6"/>
      <c r="Q11" s="31">
        <f>IF(Infos!$C$16="Abs","Abs",P11*$C11)</f>
        <v>0</v>
      </c>
      <c r="R11" s="6"/>
      <c r="S11" s="31">
        <f>IF(Infos!$C$17="Abs","Abs",R11*$C11)</f>
        <v>0</v>
      </c>
      <c r="T11" s="6"/>
      <c r="U11" s="31">
        <f>IF(Infos!$C$18="Abs","Abs",T11*$C11)</f>
        <v>0</v>
      </c>
      <c r="V11" s="6"/>
      <c r="W11" s="31">
        <f>IF(Infos!$C$19="Abs","Abs",V11*$C11)</f>
        <v>0</v>
      </c>
      <c r="X11" s="6"/>
      <c r="Y11" s="31">
        <f>IF(Infos!$C$20="Abs","Abs",X11*$C11)</f>
        <v>0</v>
      </c>
      <c r="Z11" s="6"/>
      <c r="AA11" s="31">
        <f>IF(Infos!$C$21="Abs","Abs",Z11*$C11)</f>
        <v>0</v>
      </c>
    </row>
    <row r="12" spans="1:27" ht="18.75" customHeight="1" x14ac:dyDescent="0.2">
      <c r="A12" s="63" t="s">
        <v>48</v>
      </c>
      <c r="B12" s="62"/>
      <c r="C12" s="61">
        <v>0.3</v>
      </c>
      <c r="D12" s="5"/>
      <c r="E12" s="31">
        <f>IF(Infos!$C$10="Abs","Abs",D12*$C12)</f>
        <v>0</v>
      </c>
      <c r="F12" s="6"/>
      <c r="G12" s="31">
        <f>IF(Infos!$C$11="Abs","Abs",F12*$C12)</f>
        <v>0</v>
      </c>
      <c r="H12" s="6"/>
      <c r="I12" s="31">
        <f>IF(Infos!$C$12="Abs","Abs",H12*$C12)</f>
        <v>0</v>
      </c>
      <c r="J12" s="6"/>
      <c r="K12" s="31">
        <f>IF(Infos!$C$13="Abs","Abs",J12*$C12)</f>
        <v>0</v>
      </c>
      <c r="L12" s="6"/>
      <c r="M12" s="31">
        <f>IF(Infos!$C$14="Abs","Abs",L12*$C12)</f>
        <v>0</v>
      </c>
      <c r="N12" s="6"/>
      <c r="O12" s="31">
        <f>IF(Infos!$C$15="Abs","Abs",N12*$C12)</f>
        <v>0</v>
      </c>
      <c r="P12" s="6"/>
      <c r="Q12" s="31">
        <f>IF(Infos!$C$16="Abs","Abs",P12*$C12)</f>
        <v>0</v>
      </c>
      <c r="R12" s="6"/>
      <c r="S12" s="31">
        <f>IF(Infos!$C$17="Abs","Abs",R12*$C12)</f>
        <v>0</v>
      </c>
      <c r="T12" s="6"/>
      <c r="U12" s="31">
        <f>IF(Infos!$C$18="Abs","Abs",T12*$C12)</f>
        <v>0</v>
      </c>
      <c r="V12" s="6"/>
      <c r="W12" s="31">
        <f>IF(Infos!$C$19="Abs","Abs",V12*$C12)</f>
        <v>0</v>
      </c>
      <c r="X12" s="6"/>
      <c r="Y12" s="31">
        <f>IF(Infos!$C$20="Abs","Abs",X12*$C12)</f>
        <v>0</v>
      </c>
      <c r="Z12" s="6"/>
      <c r="AA12" s="31">
        <f>IF(Infos!$C$21="Abs","Abs",Z12*$C12)</f>
        <v>0</v>
      </c>
    </row>
    <row r="13" spans="1:27" ht="24.75" customHeight="1" x14ac:dyDescent="0.2">
      <c r="A13" s="185" t="s">
        <v>2</v>
      </c>
      <c r="B13" s="64"/>
      <c r="C13" s="65">
        <v>0.3</v>
      </c>
      <c r="D13" s="5"/>
      <c r="E13" s="31">
        <f>IF(Infos!$C$10="Abs","Abs",D13*$C13)</f>
        <v>0</v>
      </c>
      <c r="F13" s="6"/>
      <c r="G13" s="31">
        <f>IF(Infos!$C$11="Abs","Abs",F13*$C13)</f>
        <v>0</v>
      </c>
      <c r="H13" s="6"/>
      <c r="I13" s="31">
        <f>IF(Infos!$C$12="Abs","Abs",H13*$C13)</f>
        <v>0</v>
      </c>
      <c r="J13" s="6"/>
      <c r="K13" s="31">
        <f>IF(Infos!$C$13="Abs","Abs",J13*$C13)</f>
        <v>0</v>
      </c>
      <c r="L13" s="6"/>
      <c r="M13" s="31">
        <f>IF(Infos!$C$14="Abs","Abs",L13*$C13)</f>
        <v>0</v>
      </c>
      <c r="N13" s="6"/>
      <c r="O13" s="31">
        <f>IF(Infos!$C$15="Abs","Abs",N13*$C13)</f>
        <v>0</v>
      </c>
      <c r="P13" s="6"/>
      <c r="Q13" s="31">
        <f>IF(Infos!$C$16="Abs","Abs",P13*$C13)</f>
        <v>0</v>
      </c>
      <c r="R13" s="6"/>
      <c r="S13" s="31">
        <f>IF(Infos!$C$17="Abs","Abs",R13*$C13)</f>
        <v>0</v>
      </c>
      <c r="T13" s="6"/>
      <c r="U13" s="31">
        <f>IF(Infos!$C$18="Abs","Abs",T13*$C13)</f>
        <v>0</v>
      </c>
      <c r="V13" s="6"/>
      <c r="W13" s="31">
        <f>IF(Infos!$C$19="Abs","Abs",V13*$C13)</f>
        <v>0</v>
      </c>
      <c r="X13" s="6"/>
      <c r="Y13" s="31">
        <f>IF(Infos!$C$20="Abs","Abs",X13*$C13)</f>
        <v>0</v>
      </c>
      <c r="Z13" s="6"/>
      <c r="AA13" s="31">
        <f>IF(Infos!$C$21="Abs","Abs",Z13*$C13)</f>
        <v>0</v>
      </c>
    </row>
    <row r="14" spans="1:27" ht="15.75" customHeight="1" x14ac:dyDescent="0.2">
      <c r="A14" s="226" t="str">
        <f>"Nombre de points sur " &amp;SUM(C7:C13)*10</f>
        <v>Nombre de points sur 40</v>
      </c>
      <c r="B14" s="223"/>
      <c r="C14" s="227"/>
      <c r="D14" s="32"/>
      <c r="E14" s="33" t="str">
        <f>IF(D$5="N°","",SUM(E7:E13))</f>
        <v/>
      </c>
      <c r="F14" s="34"/>
      <c r="G14" s="33" t="str">
        <f>IF(F$5="N°","",SUM(G7:G13))</f>
        <v/>
      </c>
      <c r="H14" s="34"/>
      <c r="I14" s="33" t="str">
        <f>IF(H$5="N°","",SUM(I7:I13))</f>
        <v/>
      </c>
      <c r="J14" s="34"/>
      <c r="K14" s="33" t="str">
        <f>IF(J$5="N°","",SUM(K7:K13))</f>
        <v/>
      </c>
      <c r="L14" s="34"/>
      <c r="M14" s="33" t="str">
        <f>IF(L$5="N°","",SUM(M7:M13))</f>
        <v/>
      </c>
      <c r="N14" s="34"/>
      <c r="O14" s="33" t="str">
        <f>IF(N$5="N°","",SUM(O7:O13))</f>
        <v/>
      </c>
      <c r="P14" s="34"/>
      <c r="Q14" s="33" t="str">
        <f>IF(P$5="N°","",SUM(Q7:Q13))</f>
        <v/>
      </c>
      <c r="R14" s="34"/>
      <c r="S14" s="33" t="str">
        <f>IF(R$5="N°","",SUM(S7:S13))</f>
        <v/>
      </c>
      <c r="T14" s="34"/>
      <c r="U14" s="33" t="str">
        <f>IF(T$5="N°","",SUM(U7:U13))</f>
        <v/>
      </c>
      <c r="V14" s="34"/>
      <c r="W14" s="33" t="str">
        <f>IF(V$5="N°","",SUM(W7:W13))</f>
        <v/>
      </c>
      <c r="X14" s="34"/>
      <c r="Y14" s="33" t="str">
        <f>IF(X$5="N°","",SUM(Y7:Y13))</f>
        <v/>
      </c>
      <c r="Z14" s="34"/>
      <c r="AA14" s="33" t="str">
        <f>IF(Z$5="N°","",SUM(AA7:AA13))</f>
        <v/>
      </c>
    </row>
    <row r="15" spans="1:27" ht="3.75" customHeight="1" x14ac:dyDescent="0.2">
      <c r="A15" s="17"/>
      <c r="B15" s="66"/>
      <c r="C15" s="67"/>
      <c r="D15" s="17"/>
      <c r="E15" s="68"/>
      <c r="F15" s="6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15.75" x14ac:dyDescent="0.2">
      <c r="A16" s="53" t="s">
        <v>51</v>
      </c>
      <c r="B16" s="69"/>
      <c r="C16" s="55" t="s">
        <v>3</v>
      </c>
      <c r="D16" s="70" t="s">
        <v>46</v>
      </c>
      <c r="E16" s="71" t="s">
        <v>4</v>
      </c>
      <c r="F16" s="70" t="s">
        <v>46</v>
      </c>
      <c r="G16" s="71" t="s">
        <v>4</v>
      </c>
      <c r="H16" s="70" t="s">
        <v>46</v>
      </c>
      <c r="I16" s="71" t="s">
        <v>4</v>
      </c>
      <c r="J16" s="70" t="s">
        <v>46</v>
      </c>
      <c r="K16" s="71" t="s">
        <v>4</v>
      </c>
      <c r="L16" s="70" t="s">
        <v>46</v>
      </c>
      <c r="M16" s="71" t="s">
        <v>4</v>
      </c>
      <c r="N16" s="70" t="s">
        <v>46</v>
      </c>
      <c r="O16" s="71" t="s">
        <v>4</v>
      </c>
      <c r="P16" s="70" t="s">
        <v>46</v>
      </c>
      <c r="Q16" s="71" t="s">
        <v>4</v>
      </c>
      <c r="R16" s="70" t="s">
        <v>46</v>
      </c>
      <c r="S16" s="71" t="s">
        <v>4</v>
      </c>
      <c r="T16" s="70" t="s">
        <v>46</v>
      </c>
      <c r="U16" s="71" t="s">
        <v>4</v>
      </c>
      <c r="V16" s="70" t="s">
        <v>46</v>
      </c>
      <c r="W16" s="71" t="s">
        <v>4</v>
      </c>
      <c r="X16" s="70" t="s">
        <v>46</v>
      </c>
      <c r="Y16" s="71" t="s">
        <v>4</v>
      </c>
      <c r="Z16" s="70" t="s">
        <v>46</v>
      </c>
      <c r="AA16" s="71" t="s">
        <v>4</v>
      </c>
    </row>
    <row r="17" spans="1:27" ht="17.25" customHeight="1" x14ac:dyDescent="0.2">
      <c r="A17" s="72" t="s">
        <v>52</v>
      </c>
      <c r="B17" s="73"/>
      <c r="C17" s="59">
        <v>0.5</v>
      </c>
      <c r="D17" s="6"/>
      <c r="E17" s="31">
        <f>IF(Infos!$C$10="Abs","Abs",D17*$C17)</f>
        <v>0</v>
      </c>
      <c r="F17" s="6"/>
      <c r="G17" s="31">
        <f>IF(Infos!$C$11="Abs","Abs",F17*$C17)</f>
        <v>0</v>
      </c>
      <c r="H17" s="6"/>
      <c r="I17" s="31">
        <f>IF(Infos!$C$12="Abs","Abs",H17*$C17)</f>
        <v>0</v>
      </c>
      <c r="J17" s="6"/>
      <c r="K17" s="31">
        <f>IF(Infos!$C$13="Abs","Abs",J17*$C17)</f>
        <v>0</v>
      </c>
      <c r="L17" s="6"/>
      <c r="M17" s="31">
        <f>IF(Infos!$C$14="Abs","Abs",L17*$C17)</f>
        <v>0</v>
      </c>
      <c r="N17" s="6"/>
      <c r="O17" s="31">
        <f>IF(Infos!$C$15="Abs","Abs",N17*$C17)</f>
        <v>0</v>
      </c>
      <c r="P17" s="6"/>
      <c r="Q17" s="31">
        <f>IF(Infos!$C$16="Abs","Abs",P17*$C17)</f>
        <v>0</v>
      </c>
      <c r="R17" s="6"/>
      <c r="S17" s="31">
        <f>IF(Infos!$C$17="Abs","Abs",R17*$C17)</f>
        <v>0</v>
      </c>
      <c r="T17" s="6"/>
      <c r="U17" s="31">
        <f>IF(Infos!$C$18="Abs","Abs",T17*$C17)</f>
        <v>0</v>
      </c>
      <c r="V17" s="6"/>
      <c r="W17" s="31">
        <f>IF(Infos!$C$19="Abs","Abs",V17*$C17)</f>
        <v>0</v>
      </c>
      <c r="X17" s="6"/>
      <c r="Y17" s="31">
        <f>IF(Infos!$C$20="Abs","Abs",X17*$C17)</f>
        <v>0</v>
      </c>
      <c r="Z17" s="6"/>
      <c r="AA17" s="31">
        <f>IF(Infos!$C$21="Abs","Abs",Z17*$C17)</f>
        <v>0</v>
      </c>
    </row>
    <row r="18" spans="1:27" ht="17.25" customHeight="1" x14ac:dyDescent="0.2">
      <c r="A18" s="74" t="s">
        <v>53</v>
      </c>
      <c r="B18" s="75"/>
      <c r="C18" s="61">
        <v>0.5</v>
      </c>
      <c r="D18" s="6"/>
      <c r="E18" s="31">
        <f>IF(Infos!$C$10="Abs","Abs",D18*$C18)</f>
        <v>0</v>
      </c>
      <c r="F18" s="6"/>
      <c r="G18" s="31">
        <f>IF(Infos!$C$11="Abs","Abs",F18*$C18)</f>
        <v>0</v>
      </c>
      <c r="H18" s="6"/>
      <c r="I18" s="31">
        <f>IF(Infos!$C$12="Abs","Abs",H18*$C18)</f>
        <v>0</v>
      </c>
      <c r="J18" s="6"/>
      <c r="K18" s="31">
        <f>IF(Infos!$C$13="Abs","Abs",J18*$C18)</f>
        <v>0</v>
      </c>
      <c r="L18" s="6"/>
      <c r="M18" s="31">
        <f>IF(Infos!$C$14="Abs","Abs",L18*$C18)</f>
        <v>0</v>
      </c>
      <c r="N18" s="6"/>
      <c r="O18" s="31">
        <f>IF(Infos!$C$15="Abs","Abs",N18*$C18)</f>
        <v>0</v>
      </c>
      <c r="P18" s="6"/>
      <c r="Q18" s="31">
        <f>IF(Infos!$C$16="Abs","Abs",P18*$C18)</f>
        <v>0</v>
      </c>
      <c r="R18" s="6"/>
      <c r="S18" s="31">
        <f>IF(Infos!$C$17="Abs","Abs",R18*$C18)</f>
        <v>0</v>
      </c>
      <c r="T18" s="6"/>
      <c r="U18" s="31">
        <f>IF(Infos!$C$18="Abs","Abs",T18*$C18)</f>
        <v>0</v>
      </c>
      <c r="V18" s="6"/>
      <c r="W18" s="31">
        <f>IF(Infos!$C$19="Abs","Abs",V18*$C18)</f>
        <v>0</v>
      </c>
      <c r="X18" s="6"/>
      <c r="Y18" s="31">
        <f>IF(Infos!$C$20="Abs","Abs",X18*$C18)</f>
        <v>0</v>
      </c>
      <c r="Z18" s="6"/>
      <c r="AA18" s="31">
        <f>IF(Infos!$C$21="Abs","Abs",Z18*$C18)</f>
        <v>0</v>
      </c>
    </row>
    <row r="19" spans="1:27" ht="17.25" customHeight="1" x14ac:dyDescent="0.2">
      <c r="A19" s="74" t="s">
        <v>1</v>
      </c>
      <c r="B19" s="75"/>
      <c r="C19" s="61">
        <v>0.5</v>
      </c>
      <c r="D19" s="6"/>
      <c r="E19" s="31">
        <f>IF(Infos!$C$10="Abs","Abs",D19*$C19)</f>
        <v>0</v>
      </c>
      <c r="F19" s="6"/>
      <c r="G19" s="31">
        <f>IF(Infos!$C$11="Abs","Abs",F19*$C19)</f>
        <v>0</v>
      </c>
      <c r="H19" s="6"/>
      <c r="I19" s="31">
        <f>IF(Infos!$C$12="Abs","Abs",H19*$C19)</f>
        <v>0</v>
      </c>
      <c r="J19" s="6"/>
      <c r="K19" s="31">
        <f>IF(Infos!$C$13="Abs","Abs",J19*$C19)</f>
        <v>0</v>
      </c>
      <c r="L19" s="6"/>
      <c r="M19" s="31">
        <f>IF(Infos!$C$14="Abs","Abs",L19*$C19)</f>
        <v>0</v>
      </c>
      <c r="N19" s="6"/>
      <c r="O19" s="31">
        <f>IF(Infos!$C$15="Abs","Abs",N19*$C19)</f>
        <v>0</v>
      </c>
      <c r="P19" s="6"/>
      <c r="Q19" s="31">
        <f>IF(Infos!$C$16="Abs","Abs",P19*$C19)</f>
        <v>0</v>
      </c>
      <c r="R19" s="6"/>
      <c r="S19" s="31">
        <f>IF(Infos!$C$17="Abs","Abs",R19*$C19)</f>
        <v>0</v>
      </c>
      <c r="T19" s="6"/>
      <c r="U19" s="31">
        <f>IF(Infos!$C$18="Abs","Abs",T19*$C19)</f>
        <v>0</v>
      </c>
      <c r="V19" s="6"/>
      <c r="W19" s="31">
        <f>IF(Infos!$C$19="Abs","Abs",V19*$C19)</f>
        <v>0</v>
      </c>
      <c r="X19" s="6"/>
      <c r="Y19" s="31">
        <f>IF(Infos!$C$20="Abs","Abs",X19*$C19)</f>
        <v>0</v>
      </c>
      <c r="Z19" s="6"/>
      <c r="AA19" s="31">
        <f>IF(Infos!$C$21="Abs","Abs",Z19*$C19)</f>
        <v>0</v>
      </c>
    </row>
    <row r="20" spans="1:27" ht="17.25" customHeight="1" x14ac:dyDescent="0.2">
      <c r="A20" s="74" t="s">
        <v>54</v>
      </c>
      <c r="B20" s="75"/>
      <c r="C20" s="61">
        <v>0.3</v>
      </c>
      <c r="D20" s="6"/>
      <c r="E20" s="31">
        <f>IF(Infos!$C$10="Abs","Abs",D20*$C20)</f>
        <v>0</v>
      </c>
      <c r="F20" s="6"/>
      <c r="G20" s="31">
        <f>IF(Infos!$C$11="Abs","Abs",F20*$C20)</f>
        <v>0</v>
      </c>
      <c r="H20" s="6"/>
      <c r="I20" s="31">
        <f>IF(Infos!$C$12="Abs","Abs",H20*$C20)</f>
        <v>0</v>
      </c>
      <c r="J20" s="6"/>
      <c r="K20" s="31">
        <f>IF(Infos!$C$13="Abs","Abs",J20*$C20)</f>
        <v>0</v>
      </c>
      <c r="L20" s="6"/>
      <c r="M20" s="31">
        <f>IF(Infos!$C$14="Abs","Abs",L20*$C20)</f>
        <v>0</v>
      </c>
      <c r="N20" s="6"/>
      <c r="O20" s="31">
        <f>IF(Infos!$C$15="Abs","Abs",N20*$C20)</f>
        <v>0</v>
      </c>
      <c r="P20" s="6"/>
      <c r="Q20" s="31">
        <f>IF(Infos!$C$16="Abs","Abs",P20*$C20)</f>
        <v>0</v>
      </c>
      <c r="R20" s="6"/>
      <c r="S20" s="31">
        <f>IF(Infos!$C$17="Abs","Abs",R20*$C20)</f>
        <v>0</v>
      </c>
      <c r="T20" s="6"/>
      <c r="U20" s="31">
        <f>IF(Infos!$C$18="Abs","Abs",T20*$C20)</f>
        <v>0</v>
      </c>
      <c r="V20" s="6"/>
      <c r="W20" s="31">
        <f>IF(Infos!$C$19="Abs","Abs",V20*$C20)</f>
        <v>0</v>
      </c>
      <c r="X20" s="6"/>
      <c r="Y20" s="31">
        <f>IF(Infos!$C$20="Abs","Abs",X20*$C20)</f>
        <v>0</v>
      </c>
      <c r="Z20" s="6"/>
      <c r="AA20" s="31">
        <f>IF(Infos!$C$21="Abs","Abs",Z20*$C20)</f>
        <v>0</v>
      </c>
    </row>
    <row r="21" spans="1:27" ht="17.25" customHeight="1" x14ac:dyDescent="0.2">
      <c r="A21" s="76" t="s">
        <v>48</v>
      </c>
      <c r="B21" s="77"/>
      <c r="C21" s="65">
        <v>0.2</v>
      </c>
      <c r="D21" s="6"/>
      <c r="E21" s="31">
        <f>IF(Infos!$C$10="Abs","Abs",D21*$C21)</f>
        <v>0</v>
      </c>
      <c r="F21" s="6"/>
      <c r="G21" s="31">
        <f>IF(Infos!$C$11="Abs","Abs",F21*$C21)</f>
        <v>0</v>
      </c>
      <c r="H21" s="6"/>
      <c r="I21" s="31">
        <f>IF(Infos!$C$12="Abs","Abs",H21*$C21)</f>
        <v>0</v>
      </c>
      <c r="J21" s="6"/>
      <c r="K21" s="31">
        <f>IF(Infos!$C$13="Abs","Abs",J21*$C21)</f>
        <v>0</v>
      </c>
      <c r="L21" s="6"/>
      <c r="M21" s="31">
        <f>IF(Infos!$C$14="Abs","Abs",L21*$C21)</f>
        <v>0</v>
      </c>
      <c r="N21" s="6"/>
      <c r="O21" s="31">
        <f>IF(Infos!$C$15="Abs","Abs",N21*$C21)</f>
        <v>0</v>
      </c>
      <c r="P21" s="6"/>
      <c r="Q21" s="31">
        <f>IF(Infos!$C$16="Abs","Abs",P21*$C21)</f>
        <v>0</v>
      </c>
      <c r="R21" s="6"/>
      <c r="S21" s="31">
        <f>IF(Infos!$C$17="Abs","Abs",R21*$C21)</f>
        <v>0</v>
      </c>
      <c r="T21" s="6"/>
      <c r="U21" s="31">
        <f>IF(Infos!$C$18="Abs","Abs",T21*$C21)</f>
        <v>0</v>
      </c>
      <c r="V21" s="6"/>
      <c r="W21" s="31">
        <f>IF(Infos!$C$19="Abs","Abs",V21*$C21)</f>
        <v>0</v>
      </c>
      <c r="X21" s="6"/>
      <c r="Y21" s="31">
        <f>IF(Infos!$C$20="Abs","Abs",X21*$C21)</f>
        <v>0</v>
      </c>
      <c r="Z21" s="6"/>
      <c r="AA21" s="31">
        <f>IF(Infos!$C$21="Abs","Abs",Z21*$C21)</f>
        <v>0</v>
      </c>
    </row>
    <row r="22" spans="1:27" ht="16.5" customHeight="1" x14ac:dyDescent="0.2">
      <c r="A22" s="217" t="str">
        <f>"Nombre de points sur " &amp;SUM(C17:C21)*10</f>
        <v>Nombre de points sur 20</v>
      </c>
      <c r="B22" s="217"/>
      <c r="C22" s="223"/>
      <c r="D22" s="32"/>
      <c r="E22" s="33" t="str">
        <f>IF(D$5="N°","",SUM(E17:E21))</f>
        <v/>
      </c>
      <c r="F22" s="34"/>
      <c r="G22" s="33" t="str">
        <f>IF(F$5="N°","",SUM(G17:G21))</f>
        <v/>
      </c>
      <c r="H22" s="34"/>
      <c r="I22" s="33" t="str">
        <f>IF(H$5="N°","",SUM(I17:I21))</f>
        <v/>
      </c>
      <c r="J22" s="34"/>
      <c r="K22" s="33" t="str">
        <f>IF(J$5="N°","",SUM(K17:K21))</f>
        <v/>
      </c>
      <c r="L22" s="34"/>
      <c r="M22" s="33" t="str">
        <f>IF(L$5="N°","",SUM(M17:M21))</f>
        <v/>
      </c>
      <c r="N22" s="34"/>
      <c r="O22" s="33" t="str">
        <f>IF(N$5="N°","",SUM(O17:O21))</f>
        <v/>
      </c>
      <c r="P22" s="34"/>
      <c r="Q22" s="33" t="str">
        <f>IF(P$5="N°","",SUM(Q17:Q21))</f>
        <v/>
      </c>
      <c r="R22" s="34"/>
      <c r="S22" s="33" t="str">
        <f>IF(R$5="N°","",SUM(S17:S21))</f>
        <v/>
      </c>
      <c r="T22" s="34"/>
      <c r="U22" s="33" t="str">
        <f>IF(T$5="N°","",SUM(U17:U21))</f>
        <v/>
      </c>
      <c r="V22" s="34"/>
      <c r="W22" s="33" t="str">
        <f>IF(V$5="N°","",SUM(W17:W21))</f>
        <v/>
      </c>
      <c r="X22" s="34"/>
      <c r="Y22" s="33" t="str">
        <f>IF(X$5="N°","",SUM(Y17:Y21))</f>
        <v/>
      </c>
      <c r="Z22" s="34"/>
      <c r="AA22" s="33" t="str">
        <f>IF(Z$5="N°","",SUM(AA17:AA21))</f>
        <v/>
      </c>
    </row>
    <row r="23" spans="1:27" ht="8.1" customHeight="1" x14ac:dyDescent="0.2">
      <c r="A23" s="17"/>
      <c r="B23" s="66"/>
      <c r="C23" s="67"/>
      <c r="D23" s="17"/>
      <c r="E23" s="68"/>
      <c r="F23" s="6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5" customHeight="1" x14ac:dyDescent="0.2">
      <c r="A24" s="53" t="s">
        <v>55</v>
      </c>
      <c r="B24" s="78"/>
      <c r="C24" s="55" t="s">
        <v>3</v>
      </c>
      <c r="D24" s="70" t="s">
        <v>46</v>
      </c>
      <c r="E24" s="71" t="s">
        <v>4</v>
      </c>
      <c r="F24" s="70" t="s">
        <v>46</v>
      </c>
      <c r="G24" s="71" t="s">
        <v>4</v>
      </c>
      <c r="H24" s="70" t="s">
        <v>46</v>
      </c>
      <c r="I24" s="71" t="s">
        <v>4</v>
      </c>
      <c r="J24" s="70" t="s">
        <v>46</v>
      </c>
      <c r="K24" s="71" t="s">
        <v>4</v>
      </c>
      <c r="L24" s="70" t="s">
        <v>46</v>
      </c>
      <c r="M24" s="71" t="s">
        <v>4</v>
      </c>
      <c r="N24" s="70" t="s">
        <v>46</v>
      </c>
      <c r="O24" s="71" t="s">
        <v>4</v>
      </c>
      <c r="P24" s="70" t="s">
        <v>46</v>
      </c>
      <c r="Q24" s="71" t="s">
        <v>4</v>
      </c>
      <c r="R24" s="70" t="s">
        <v>46</v>
      </c>
      <c r="S24" s="71" t="s">
        <v>4</v>
      </c>
      <c r="T24" s="70" t="s">
        <v>46</v>
      </c>
      <c r="U24" s="71" t="s">
        <v>4</v>
      </c>
      <c r="V24" s="70" t="s">
        <v>46</v>
      </c>
      <c r="W24" s="71" t="s">
        <v>4</v>
      </c>
      <c r="X24" s="70" t="s">
        <v>46</v>
      </c>
      <c r="Y24" s="71" t="s">
        <v>4</v>
      </c>
      <c r="Z24" s="70" t="s">
        <v>46</v>
      </c>
      <c r="AA24" s="71" t="s">
        <v>4</v>
      </c>
    </row>
    <row r="25" spans="1:27" ht="18.75" customHeight="1" x14ac:dyDescent="0.2">
      <c r="A25" s="86" t="s">
        <v>0</v>
      </c>
      <c r="B25" s="79"/>
      <c r="C25" s="59">
        <v>0.5</v>
      </c>
      <c r="D25" s="6"/>
      <c r="E25" s="31">
        <f>IF(Infos!$C$10="Abs","Abs",D25*$C25)</f>
        <v>0</v>
      </c>
      <c r="F25" s="6"/>
      <c r="G25" s="31">
        <f>IF(Infos!$C$11="Abs","Abs",F25*$C25)</f>
        <v>0</v>
      </c>
      <c r="H25" s="6"/>
      <c r="I25" s="31">
        <f>IF(Infos!$C$12="Abs","Abs",H25*$C25)</f>
        <v>0</v>
      </c>
      <c r="J25" s="6"/>
      <c r="K25" s="31">
        <f>IF(Infos!$C$13="Abs","Abs",J25*$C25)</f>
        <v>0</v>
      </c>
      <c r="L25" s="6"/>
      <c r="M25" s="31">
        <f>IF(Infos!$C$14="Abs","Abs",L25*$C25)</f>
        <v>0</v>
      </c>
      <c r="N25" s="6"/>
      <c r="O25" s="31">
        <f>IF(Infos!$C$15="Abs","Abs",N25*$C25)</f>
        <v>0</v>
      </c>
      <c r="P25" s="6"/>
      <c r="Q25" s="31">
        <f>IF(Infos!$C$16="Abs","Abs",P25*$C25)</f>
        <v>0</v>
      </c>
      <c r="R25" s="6"/>
      <c r="S25" s="31">
        <f>IF(Infos!$C$17="Abs","Abs",R25*$C25)</f>
        <v>0</v>
      </c>
      <c r="T25" s="6"/>
      <c r="U25" s="31">
        <f>IF(Infos!$C$18="Abs","Abs",T25*$C25)</f>
        <v>0</v>
      </c>
      <c r="V25" s="6"/>
      <c r="W25" s="31">
        <f>IF(Infos!$C$19="Abs","Abs",V25*$C25)</f>
        <v>0</v>
      </c>
      <c r="X25" s="6"/>
      <c r="Y25" s="31">
        <f>IF(Infos!$C$20="Abs","Abs",X25*$C25)</f>
        <v>0</v>
      </c>
      <c r="Z25" s="6"/>
      <c r="AA25" s="31">
        <f>IF(Infos!$C$21="Abs","Abs",Z25*$C25)</f>
        <v>0</v>
      </c>
    </row>
    <row r="26" spans="1:27" ht="18.75" customHeight="1" x14ac:dyDescent="0.2">
      <c r="A26" s="80" t="s">
        <v>56</v>
      </c>
      <c r="B26" s="81"/>
      <c r="C26" s="61">
        <v>0.3</v>
      </c>
      <c r="D26" s="6"/>
      <c r="E26" s="31">
        <f>IF(Infos!$C$10="Abs","Abs",D26*$C26)</f>
        <v>0</v>
      </c>
      <c r="F26" s="6"/>
      <c r="G26" s="31">
        <f>IF(Infos!$C$11="Abs","Abs",F26*$C26)</f>
        <v>0</v>
      </c>
      <c r="H26" s="6"/>
      <c r="I26" s="31">
        <f>IF(Infos!$C$12="Abs","Abs",H26*$C26)</f>
        <v>0</v>
      </c>
      <c r="J26" s="6"/>
      <c r="K26" s="31">
        <f>IF(Infos!$C$13="Abs","Abs",J26*$C26)</f>
        <v>0</v>
      </c>
      <c r="L26" s="6"/>
      <c r="M26" s="31">
        <f>IF(Infos!$C$14="Abs","Abs",L26*$C26)</f>
        <v>0</v>
      </c>
      <c r="N26" s="6"/>
      <c r="O26" s="31">
        <f>IF(Infos!$C$15="Abs","Abs",N26*$C26)</f>
        <v>0</v>
      </c>
      <c r="P26" s="6"/>
      <c r="Q26" s="31">
        <f>IF(Infos!$C$16="Abs","Abs",P26*$C26)</f>
        <v>0</v>
      </c>
      <c r="R26" s="6"/>
      <c r="S26" s="31">
        <f>IF(Infos!$C$17="Abs","Abs",R26*$C26)</f>
        <v>0</v>
      </c>
      <c r="T26" s="6"/>
      <c r="U26" s="31">
        <f>IF(Infos!$C$18="Abs","Abs",T26*$C26)</f>
        <v>0</v>
      </c>
      <c r="V26" s="6"/>
      <c r="W26" s="31">
        <f>IF(Infos!$C$19="Abs","Abs",V26*$C26)</f>
        <v>0</v>
      </c>
      <c r="X26" s="6"/>
      <c r="Y26" s="31">
        <f>IF(Infos!$C$20="Abs","Abs",X26*$C26)</f>
        <v>0</v>
      </c>
      <c r="Z26" s="6"/>
      <c r="AA26" s="31">
        <f>IF(Infos!$C$21="Abs","Abs",Z26*$C26)</f>
        <v>0</v>
      </c>
    </row>
    <row r="27" spans="1:27" ht="18.75" customHeight="1" x14ac:dyDescent="0.2">
      <c r="A27" s="224" t="s">
        <v>1</v>
      </c>
      <c r="B27" s="82" t="s">
        <v>57</v>
      </c>
      <c r="C27" s="61">
        <v>0.4</v>
      </c>
      <c r="D27" s="6"/>
      <c r="E27" s="31">
        <f>IF(Infos!$C$10="Abs","Abs",D27*$C27)</f>
        <v>0</v>
      </c>
      <c r="F27" s="6"/>
      <c r="G27" s="31">
        <f>IF(Infos!$C$11="Abs","Abs",F27*$C27)</f>
        <v>0</v>
      </c>
      <c r="H27" s="6"/>
      <c r="I27" s="31">
        <f>IF(Infos!$C$12="Abs","Abs",H27*$C27)</f>
        <v>0</v>
      </c>
      <c r="J27" s="6"/>
      <c r="K27" s="31">
        <f>IF(Infos!$C$13="Abs","Abs",J27*$C27)</f>
        <v>0</v>
      </c>
      <c r="L27" s="6"/>
      <c r="M27" s="31">
        <f>IF(Infos!$C$14="Abs","Abs",L27*$C27)</f>
        <v>0</v>
      </c>
      <c r="N27" s="6"/>
      <c r="O27" s="31">
        <f>IF(Infos!$C$15="Abs","Abs",N27*$C27)</f>
        <v>0</v>
      </c>
      <c r="P27" s="6"/>
      <c r="Q27" s="31">
        <f>IF(Infos!$C$16="Abs","Abs",P27*$C27)</f>
        <v>0</v>
      </c>
      <c r="R27" s="6"/>
      <c r="S27" s="31">
        <f>IF(Infos!$C$17="Abs","Abs",R27*$C27)</f>
        <v>0</v>
      </c>
      <c r="T27" s="6"/>
      <c r="U27" s="31">
        <f>IF(Infos!$C$18="Abs","Abs",T27*$C27)</f>
        <v>0</v>
      </c>
      <c r="V27" s="6"/>
      <c r="W27" s="31">
        <f>IF(Infos!$C$19="Abs","Abs",V27*$C27)</f>
        <v>0</v>
      </c>
      <c r="X27" s="6"/>
      <c r="Y27" s="31">
        <f>IF(Infos!$C$20="Abs","Abs",X27*$C27)</f>
        <v>0</v>
      </c>
      <c r="Z27" s="6"/>
      <c r="AA27" s="31">
        <f>IF(Infos!$C$21="Abs","Abs",Z27*$C27)</f>
        <v>0</v>
      </c>
    </row>
    <row r="28" spans="1:27" ht="18.75" customHeight="1" x14ac:dyDescent="0.2">
      <c r="A28" s="225"/>
      <c r="B28" s="82" t="s">
        <v>58</v>
      </c>
      <c r="C28" s="61">
        <v>0.4</v>
      </c>
      <c r="D28" s="6"/>
      <c r="E28" s="31">
        <f>IF(Infos!$C$10="Abs","Abs",D28*$C28)</f>
        <v>0</v>
      </c>
      <c r="F28" s="6"/>
      <c r="G28" s="31">
        <f>IF(Infos!$C$11="Abs","Abs",F28*$C28)</f>
        <v>0</v>
      </c>
      <c r="H28" s="6"/>
      <c r="I28" s="31">
        <f>IF(Infos!$C$12="Abs","Abs",H28*$C28)</f>
        <v>0</v>
      </c>
      <c r="J28" s="6"/>
      <c r="K28" s="31">
        <f>IF(Infos!$C$13="Abs","Abs",J28*$C28)</f>
        <v>0</v>
      </c>
      <c r="L28" s="6"/>
      <c r="M28" s="31">
        <f>IF(Infos!$C$14="Abs","Abs",L28*$C28)</f>
        <v>0</v>
      </c>
      <c r="N28" s="6"/>
      <c r="O28" s="31">
        <f>IF(Infos!$C$15="Abs","Abs",N28*$C28)</f>
        <v>0</v>
      </c>
      <c r="P28" s="6"/>
      <c r="Q28" s="31">
        <f>IF(Infos!$C$16="Abs","Abs",P28*$C28)</f>
        <v>0</v>
      </c>
      <c r="R28" s="6"/>
      <c r="S28" s="31">
        <f>IF(Infos!$C$17="Abs","Abs",R28*$C28)</f>
        <v>0</v>
      </c>
      <c r="T28" s="6"/>
      <c r="U28" s="31">
        <f>IF(Infos!$C$18="Abs","Abs",T28*$C28)</f>
        <v>0</v>
      </c>
      <c r="V28" s="6"/>
      <c r="W28" s="31">
        <f>IF(Infos!$C$19="Abs","Abs",V28*$C28)</f>
        <v>0</v>
      </c>
      <c r="X28" s="6"/>
      <c r="Y28" s="31">
        <f>IF(Infos!$C$20="Abs","Abs",X28*$C28)</f>
        <v>0</v>
      </c>
      <c r="Z28" s="6"/>
      <c r="AA28" s="31">
        <f>IF(Infos!$C$21="Abs","Abs",Z28*$C28)</f>
        <v>0</v>
      </c>
    </row>
    <row r="29" spans="1:27" ht="18.75" customHeight="1" x14ac:dyDescent="0.2">
      <c r="A29" s="80" t="s">
        <v>48</v>
      </c>
      <c r="B29" s="81"/>
      <c r="C29" s="61">
        <v>0.2</v>
      </c>
      <c r="D29" s="6"/>
      <c r="E29" s="31">
        <f>IF(Infos!$C$10="Abs","Abs",D29*$C29)</f>
        <v>0</v>
      </c>
      <c r="F29" s="6"/>
      <c r="G29" s="31">
        <f>IF(Infos!$C$11="Abs","Abs",F29*$C29)</f>
        <v>0</v>
      </c>
      <c r="H29" s="6"/>
      <c r="I29" s="31">
        <f>IF(Infos!$C$12="Abs","Abs",H29*$C29)</f>
        <v>0</v>
      </c>
      <c r="J29" s="6"/>
      <c r="K29" s="31">
        <f>IF(Infos!$C$13="Abs","Abs",J29*$C29)</f>
        <v>0</v>
      </c>
      <c r="L29" s="6"/>
      <c r="M29" s="31">
        <f>IF(Infos!$C$14="Abs","Abs",L29*$C29)</f>
        <v>0</v>
      </c>
      <c r="N29" s="6"/>
      <c r="O29" s="31">
        <f>IF(Infos!$C$15="Abs","Abs",N29*$C29)</f>
        <v>0</v>
      </c>
      <c r="P29" s="6"/>
      <c r="Q29" s="31">
        <f>IF(Infos!$C$16="Abs","Abs",P29*$C29)</f>
        <v>0</v>
      </c>
      <c r="R29" s="6"/>
      <c r="S29" s="31">
        <f>IF(Infos!$C$17="Abs","Abs",R29*$C29)</f>
        <v>0</v>
      </c>
      <c r="T29" s="6"/>
      <c r="U29" s="31">
        <f>IF(Infos!$C$18="Abs","Abs",T29*$C29)</f>
        <v>0</v>
      </c>
      <c r="V29" s="6"/>
      <c r="W29" s="31">
        <f>IF(Infos!$C$19="Abs","Abs",V29*$C29)</f>
        <v>0</v>
      </c>
      <c r="X29" s="6"/>
      <c r="Y29" s="31">
        <f>IF(Infos!$C$20="Abs","Abs",X29*$C29)</f>
        <v>0</v>
      </c>
      <c r="Z29" s="6"/>
      <c r="AA29" s="31">
        <f>IF(Infos!$C$21="Abs","Abs",Z29*$C29)</f>
        <v>0</v>
      </c>
    </row>
    <row r="30" spans="1:27" ht="18.75" customHeight="1" x14ac:dyDescent="0.2">
      <c r="A30" s="83" t="s">
        <v>59</v>
      </c>
      <c r="B30" s="84"/>
      <c r="C30" s="85">
        <v>0.2</v>
      </c>
      <c r="D30" s="6"/>
      <c r="E30" s="31">
        <f>IF(Infos!$C$10="Abs","Abs",D30*$C30)</f>
        <v>0</v>
      </c>
      <c r="F30" s="6"/>
      <c r="G30" s="31">
        <f>IF(Infos!$C$11="Abs","Abs",F30*$C30)</f>
        <v>0</v>
      </c>
      <c r="H30" s="6"/>
      <c r="I30" s="31">
        <f>IF(Infos!$C$12="Abs","Abs",H30*$C30)</f>
        <v>0</v>
      </c>
      <c r="J30" s="6"/>
      <c r="K30" s="31">
        <f>IF(Infos!$C$13="Abs","Abs",J30*$C30)</f>
        <v>0</v>
      </c>
      <c r="L30" s="6"/>
      <c r="M30" s="31">
        <f>IF(Infos!$C$14="Abs","Abs",L30*$C30)</f>
        <v>0</v>
      </c>
      <c r="N30" s="6"/>
      <c r="O30" s="31">
        <f>IF(Infos!$C$15="Abs","Abs",N30*$C30)</f>
        <v>0</v>
      </c>
      <c r="P30" s="6"/>
      <c r="Q30" s="31">
        <f>IF(Infos!$C$16="Abs","Abs",P30*$C30)</f>
        <v>0</v>
      </c>
      <c r="R30" s="6"/>
      <c r="S30" s="31">
        <f>IF(Infos!$C$17="Abs","Abs",R30*$C30)</f>
        <v>0</v>
      </c>
      <c r="T30" s="6"/>
      <c r="U30" s="31">
        <f>IF(Infos!$C$18="Abs","Abs",T30*$C30)</f>
        <v>0</v>
      </c>
      <c r="V30" s="6"/>
      <c r="W30" s="31">
        <f>IF(Infos!$C$19="Abs","Abs",V30*$C30)</f>
        <v>0</v>
      </c>
      <c r="X30" s="6"/>
      <c r="Y30" s="31">
        <f>IF(Infos!$C$20="Abs","Abs",X30*$C30)</f>
        <v>0</v>
      </c>
      <c r="Z30" s="6"/>
      <c r="AA30" s="31">
        <f>IF(Infos!$C$21="Abs","Abs",Z30*$C30)</f>
        <v>0</v>
      </c>
    </row>
    <row r="31" spans="1:27" ht="15.75" customHeight="1" x14ac:dyDescent="0.2">
      <c r="A31" s="226" t="str">
        <f>"Nombre de points sur " &amp;SUM(C25:C30)*10</f>
        <v>Nombre de points sur 20</v>
      </c>
      <c r="B31" s="223"/>
      <c r="C31" s="227"/>
      <c r="D31" s="32"/>
      <c r="E31" s="33" t="str">
        <f>IF(D$5="N°","",SUM(E25:E30))</f>
        <v/>
      </c>
      <c r="F31" s="34"/>
      <c r="G31" s="33" t="str">
        <f>IF(F$5="N°","",SUM(G25:G30))</f>
        <v/>
      </c>
      <c r="H31" s="34"/>
      <c r="I31" s="33" t="str">
        <f>IF(H$5="N°","",SUM(I25:I30))</f>
        <v/>
      </c>
      <c r="J31" s="34"/>
      <c r="K31" s="33" t="str">
        <f>IF(J$5="N°","",SUM(K25:K30))</f>
        <v/>
      </c>
      <c r="L31" s="34"/>
      <c r="M31" s="33" t="str">
        <f>IF(L$5="N°","",SUM(M25:M30))</f>
        <v/>
      </c>
      <c r="N31" s="34"/>
      <c r="O31" s="33" t="str">
        <f>IF(N$5="N°","",SUM(O25:O30))</f>
        <v/>
      </c>
      <c r="P31" s="34"/>
      <c r="Q31" s="33" t="str">
        <f>IF(P$5="N°","",SUM(Q25:Q30))</f>
        <v/>
      </c>
      <c r="R31" s="34"/>
      <c r="S31" s="33" t="str">
        <f>IF(R$5="N°","",SUM(S25:S30))</f>
        <v/>
      </c>
      <c r="T31" s="34"/>
      <c r="U31" s="33" t="str">
        <f>IF(T$5="N°","",SUM(U25:U30))</f>
        <v/>
      </c>
      <c r="V31" s="34"/>
      <c r="W31" s="33" t="str">
        <f>IF(V$5="N°","",SUM(W25:W30))</f>
        <v/>
      </c>
      <c r="X31" s="34"/>
      <c r="Y31" s="33" t="str">
        <f>IF(X$5="N°","",SUM(Y25:Y30))</f>
        <v/>
      </c>
      <c r="Z31" s="34"/>
      <c r="AA31" s="33" t="str">
        <f>IF(Z$5="N°","",SUM(AA25:AA30))</f>
        <v/>
      </c>
    </row>
    <row r="32" spans="1:27" ht="5.25" customHeight="1" x14ac:dyDescent="0.2">
      <c r="A32" s="17"/>
      <c r="B32" s="66"/>
      <c r="C32" s="67"/>
      <c r="D32" s="17"/>
      <c r="E32" s="68"/>
      <c r="F32" s="68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3.5" customHeight="1" x14ac:dyDescent="0.2">
      <c r="A33" s="53" t="s">
        <v>63</v>
      </c>
      <c r="B33" s="78"/>
      <c r="C33" s="55" t="s">
        <v>3</v>
      </c>
      <c r="D33" s="70" t="s">
        <v>46</v>
      </c>
      <c r="E33" s="71" t="s">
        <v>4</v>
      </c>
      <c r="F33" s="70" t="s">
        <v>46</v>
      </c>
      <c r="G33" s="71" t="s">
        <v>4</v>
      </c>
      <c r="H33" s="70" t="s">
        <v>46</v>
      </c>
      <c r="I33" s="71" t="s">
        <v>4</v>
      </c>
      <c r="J33" s="70" t="s">
        <v>46</v>
      </c>
      <c r="K33" s="71" t="s">
        <v>4</v>
      </c>
      <c r="L33" s="70" t="s">
        <v>46</v>
      </c>
      <c r="M33" s="71" t="s">
        <v>4</v>
      </c>
      <c r="N33" s="70" t="s">
        <v>46</v>
      </c>
      <c r="O33" s="71" t="s">
        <v>4</v>
      </c>
      <c r="P33" s="70" t="s">
        <v>46</v>
      </c>
      <c r="Q33" s="71" t="s">
        <v>4</v>
      </c>
      <c r="R33" s="70" t="s">
        <v>46</v>
      </c>
      <c r="S33" s="71" t="s">
        <v>4</v>
      </c>
      <c r="T33" s="70" t="s">
        <v>46</v>
      </c>
      <c r="U33" s="71" t="s">
        <v>4</v>
      </c>
      <c r="V33" s="70" t="s">
        <v>46</v>
      </c>
      <c r="W33" s="71" t="s">
        <v>4</v>
      </c>
      <c r="X33" s="70" t="s">
        <v>46</v>
      </c>
      <c r="Y33" s="71" t="s">
        <v>4</v>
      </c>
      <c r="Z33" s="70" t="s">
        <v>46</v>
      </c>
      <c r="AA33" s="71" t="s">
        <v>4</v>
      </c>
    </row>
    <row r="34" spans="1:27" ht="27" customHeight="1" x14ac:dyDescent="0.2">
      <c r="A34" s="86" t="s">
        <v>61</v>
      </c>
      <c r="B34" s="79"/>
      <c r="C34" s="59">
        <v>0.4</v>
      </c>
      <c r="D34" s="6"/>
      <c r="E34" s="31">
        <f>IF(Infos!$C$10="Abs","Abs",D34*$C34)</f>
        <v>0</v>
      </c>
      <c r="F34" s="6"/>
      <c r="G34" s="31">
        <f>IF(Infos!$C$11="Abs","Abs",F34*$C34)</f>
        <v>0</v>
      </c>
      <c r="H34" s="6"/>
      <c r="I34" s="31">
        <f>IF(Infos!$C$12="Abs","Abs",H34*$C34)</f>
        <v>0</v>
      </c>
      <c r="J34" s="6"/>
      <c r="K34" s="31">
        <f>IF(Infos!$C$13="Abs","Abs",J34*$C34)</f>
        <v>0</v>
      </c>
      <c r="L34" s="6"/>
      <c r="M34" s="31">
        <f>IF(Infos!$C$14="Abs","Abs",L34*$C34)</f>
        <v>0</v>
      </c>
      <c r="N34" s="6"/>
      <c r="O34" s="31">
        <f>IF(Infos!$C$15="Abs","Abs",N34*$C34)</f>
        <v>0</v>
      </c>
      <c r="P34" s="6"/>
      <c r="Q34" s="31">
        <f>IF(Infos!$C$16="Abs","Abs",P34*$C34)</f>
        <v>0</v>
      </c>
      <c r="R34" s="6"/>
      <c r="S34" s="31">
        <f>IF(Infos!$C$17="Abs","Abs",R34*$C34)</f>
        <v>0</v>
      </c>
      <c r="T34" s="6"/>
      <c r="U34" s="31">
        <f>IF(Infos!$C$18="Abs","Abs",T34*$C34)</f>
        <v>0</v>
      </c>
      <c r="V34" s="6"/>
      <c r="W34" s="31">
        <f>IF(Infos!$C$19="Abs","Abs",V34*$C34)</f>
        <v>0</v>
      </c>
      <c r="X34" s="6"/>
      <c r="Y34" s="31">
        <f>IF(Infos!$C$20="Abs","Abs",X34*$C34)</f>
        <v>0</v>
      </c>
      <c r="Z34" s="6"/>
      <c r="AA34" s="31">
        <f>IF(Infos!$C$21="Abs","Abs",Z34*$C34)</f>
        <v>0</v>
      </c>
    </row>
    <row r="35" spans="1:27" ht="19.5" customHeight="1" x14ac:dyDescent="0.2">
      <c r="A35" s="83" t="s">
        <v>62</v>
      </c>
      <c r="B35" s="84"/>
      <c r="C35" s="85">
        <v>0.6</v>
      </c>
      <c r="D35" s="6"/>
      <c r="E35" s="31">
        <f>IF(Infos!$C$10="Abs","Abs",D35*$C35)</f>
        <v>0</v>
      </c>
      <c r="F35" s="6"/>
      <c r="G35" s="31">
        <f>IF(Infos!$C$11="Abs","Abs",F35*$C35)</f>
        <v>0</v>
      </c>
      <c r="H35" s="6"/>
      <c r="I35" s="31">
        <f>IF(Infos!$C$12="Abs","Abs",H35*$C35)</f>
        <v>0</v>
      </c>
      <c r="J35" s="6"/>
      <c r="K35" s="31">
        <f>IF(Infos!$C$13="Abs","Abs",J35*$C35)</f>
        <v>0</v>
      </c>
      <c r="L35" s="6"/>
      <c r="M35" s="31">
        <f>IF(Infos!$C$14="Abs","Abs",L35*$C35)</f>
        <v>0</v>
      </c>
      <c r="N35" s="6"/>
      <c r="O35" s="31">
        <f>IF(Infos!$C$15="Abs","Abs",N35*$C35)</f>
        <v>0</v>
      </c>
      <c r="P35" s="6"/>
      <c r="Q35" s="31">
        <f>IF(Infos!$C$16="Abs","Abs",P35*$C35)</f>
        <v>0</v>
      </c>
      <c r="R35" s="6"/>
      <c r="S35" s="31">
        <f>IF(Infos!$C$17="Abs","Abs",R35*$C35)</f>
        <v>0</v>
      </c>
      <c r="T35" s="6"/>
      <c r="U35" s="31">
        <f>IF(Infos!$C$18="Abs","Abs",T35*$C35)</f>
        <v>0</v>
      </c>
      <c r="V35" s="6"/>
      <c r="W35" s="31">
        <f>IF(Infos!$C$19="Abs","Abs",V35*$C35)</f>
        <v>0</v>
      </c>
      <c r="X35" s="6"/>
      <c r="Y35" s="31">
        <f>IF(Infos!$C$20="Abs","Abs",X35*$C35)</f>
        <v>0</v>
      </c>
      <c r="Z35" s="6"/>
      <c r="AA35" s="31">
        <f>IF(Infos!$C$21="Abs","Abs",Z35*$C35)</f>
        <v>0</v>
      </c>
    </row>
    <row r="36" spans="1:27" ht="17.25" customHeight="1" x14ac:dyDescent="0.2">
      <c r="A36" s="226" t="str">
        <f>"Nombre de points sur " &amp;SUM(C34:C35)*10</f>
        <v>Nombre de points sur 10</v>
      </c>
      <c r="B36" s="223"/>
      <c r="C36" s="227"/>
      <c r="D36" s="32"/>
      <c r="E36" s="33" t="str">
        <f>IF(D$5="N°","",SUM(E34:E35))</f>
        <v/>
      </c>
      <c r="F36" s="34"/>
      <c r="G36" s="33" t="str">
        <f>IF(F$5="N°","",SUM(G34:G35))</f>
        <v/>
      </c>
      <c r="H36" s="34"/>
      <c r="I36" s="33" t="str">
        <f>IF(H$5="N°","",SUM(I34:I35))</f>
        <v/>
      </c>
      <c r="J36" s="34"/>
      <c r="K36" s="33" t="str">
        <f>IF(J$5="N°","",SUM(K34:K35))</f>
        <v/>
      </c>
      <c r="L36" s="34"/>
      <c r="M36" s="33" t="str">
        <f>IF(L$5="N°","",SUM(M34:M35))</f>
        <v/>
      </c>
      <c r="N36" s="34"/>
      <c r="O36" s="33" t="str">
        <f>IF(N$5="N°","",SUM(O34:O35))</f>
        <v/>
      </c>
      <c r="P36" s="34"/>
      <c r="Q36" s="33" t="str">
        <f>IF(P$5="N°","",SUM(Q34:Q35))</f>
        <v/>
      </c>
      <c r="R36" s="34"/>
      <c r="S36" s="33" t="str">
        <f>IF(R$5="N°","",SUM(S34:S35))</f>
        <v/>
      </c>
      <c r="T36" s="34"/>
      <c r="U36" s="33" t="str">
        <f>IF(T$5="N°","",SUM(U34:U35))</f>
        <v/>
      </c>
      <c r="V36" s="34"/>
      <c r="W36" s="33" t="str">
        <f>IF(V$5="N°","",SUM(W34:W35))</f>
        <v/>
      </c>
      <c r="X36" s="34"/>
      <c r="Y36" s="33" t="str">
        <f>IF(X$5="N°","",SUM(Y34:Y35))</f>
        <v/>
      </c>
      <c r="Z36" s="34"/>
      <c r="AA36" s="33" t="str">
        <f>IF(Z$5="N°","",SUM(AA34:AA35))</f>
        <v/>
      </c>
    </row>
    <row r="37" spans="1:27" s="90" customFormat="1" ht="6" customHeight="1" x14ac:dyDescent="0.2">
      <c r="A37" s="22"/>
      <c r="B37" s="87"/>
      <c r="C37" s="88"/>
      <c r="D37" s="22"/>
      <c r="E37" s="89"/>
      <c r="F37" s="89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</sheetData>
  <sheetProtection algorithmName="SHA-512" hashValue="0fux6z59MFb3fnBTcoGQTyRv4jZhP9H/i65Z+SzNXT3Diudwxk2/TxKW7tPYsUlMPE2ZM4kdYhbFrA6hwcUDTQ==" saltValue="sQBLpI8CSXhizKRRTGa7MA==" spinCount="100000" sheet="1" objects="1" scenarios="1" selectLockedCells="1"/>
  <mergeCells count="20">
    <mergeCell ref="A22:C22"/>
    <mergeCell ref="A27:A28"/>
    <mergeCell ref="A36:C36"/>
    <mergeCell ref="A31:C31"/>
    <mergeCell ref="M4:O4"/>
    <mergeCell ref="D5:E5"/>
    <mergeCell ref="N5:O5"/>
    <mergeCell ref="A14:C14"/>
    <mergeCell ref="J5:K5"/>
    <mergeCell ref="L5:M5"/>
    <mergeCell ref="A10:A11"/>
    <mergeCell ref="F5:G5"/>
    <mergeCell ref="H5:I5"/>
    <mergeCell ref="A7:A8"/>
    <mergeCell ref="Z5:AA5"/>
    <mergeCell ref="P5:Q5"/>
    <mergeCell ref="R5:S5"/>
    <mergeCell ref="T5:U5"/>
    <mergeCell ref="V5:W5"/>
    <mergeCell ref="X5:Y5"/>
  </mergeCells>
  <phoneticPr fontId="24" type="noConversion"/>
  <conditionalFormatting sqref="F14 N14 L14 J14 H14">
    <cfRule type="cellIs" dxfId="99" priority="157" operator="equal">
      <formula>0</formula>
    </cfRule>
  </conditionalFormatting>
  <conditionalFormatting sqref="P14 E7:E13 G7:G13 I7:I13 K7:K13 M7:M13 O7:O13 Q7:Q13 S7:S13 U7:U13 W7:W13 Y7:Y13 AA7:AA13">
    <cfRule type="cellIs" dxfId="98" priority="151" operator="equal">
      <formula>0</formula>
    </cfRule>
  </conditionalFormatting>
  <conditionalFormatting sqref="R14">
    <cfRule type="cellIs" dxfId="97" priority="148" operator="equal">
      <formula>0</formula>
    </cfRule>
  </conditionalFormatting>
  <conditionalFormatting sqref="T14">
    <cfRule type="cellIs" dxfId="96" priority="145" operator="equal">
      <formula>0</formula>
    </cfRule>
  </conditionalFormatting>
  <conditionalFormatting sqref="V14">
    <cfRule type="cellIs" dxfId="95" priority="142" operator="equal">
      <formula>0</formula>
    </cfRule>
  </conditionalFormatting>
  <conditionalFormatting sqref="X14">
    <cfRule type="cellIs" dxfId="94" priority="139" operator="equal">
      <formula>0</formula>
    </cfRule>
  </conditionalFormatting>
  <conditionalFormatting sqref="Z14">
    <cfRule type="cellIs" dxfId="93" priority="136" operator="equal">
      <formula>0</formula>
    </cfRule>
  </conditionalFormatting>
  <conditionalFormatting sqref="D7:D13">
    <cfRule type="cellIs" priority="117" operator="between">
      <formula>0</formula>
      <formula>10</formula>
    </cfRule>
  </conditionalFormatting>
  <conditionalFormatting sqref="F25:F30">
    <cfRule type="cellIs" priority="79" operator="between">
      <formula>0</formula>
      <formula>10</formula>
    </cfRule>
  </conditionalFormatting>
  <conditionalFormatting sqref="T25:T30">
    <cfRule type="cellIs" priority="72" operator="between">
      <formula>0</formula>
      <formula>10</formula>
    </cfRule>
  </conditionalFormatting>
  <conditionalFormatting sqref="F34:F35">
    <cfRule type="cellIs" priority="59" operator="between">
      <formula>0</formula>
      <formula>10</formula>
    </cfRule>
  </conditionalFormatting>
  <conditionalFormatting sqref="F7:F13">
    <cfRule type="cellIs" priority="105" operator="between">
      <formula>0</formula>
      <formula>10</formula>
    </cfRule>
  </conditionalFormatting>
  <conditionalFormatting sqref="H7:H13">
    <cfRule type="cellIs" priority="104" operator="between">
      <formula>0</formula>
      <formula>10</formula>
    </cfRule>
  </conditionalFormatting>
  <conditionalFormatting sqref="J7:J13">
    <cfRule type="cellIs" priority="103" operator="between">
      <formula>0</formula>
      <formula>10</formula>
    </cfRule>
  </conditionalFormatting>
  <conditionalFormatting sqref="L7:L13">
    <cfRule type="cellIs" priority="102" operator="between">
      <formula>0</formula>
      <formula>10</formula>
    </cfRule>
  </conditionalFormatting>
  <conditionalFormatting sqref="N7:N13">
    <cfRule type="cellIs" priority="101" operator="between">
      <formula>0</formula>
      <formula>10</formula>
    </cfRule>
  </conditionalFormatting>
  <conditionalFormatting sqref="P7:P13">
    <cfRule type="cellIs" priority="100" operator="between">
      <formula>0</formula>
      <formula>10</formula>
    </cfRule>
  </conditionalFormatting>
  <conditionalFormatting sqref="R7:R13">
    <cfRule type="cellIs" priority="99" operator="between">
      <formula>0</formula>
      <formula>10</formula>
    </cfRule>
  </conditionalFormatting>
  <conditionalFormatting sqref="T7:T13">
    <cfRule type="cellIs" priority="98" operator="between">
      <formula>0</formula>
      <formula>10</formula>
    </cfRule>
  </conditionalFormatting>
  <conditionalFormatting sqref="V7:V13">
    <cfRule type="cellIs" priority="97" operator="between">
      <formula>0</formula>
      <formula>10</formula>
    </cfRule>
  </conditionalFormatting>
  <conditionalFormatting sqref="X7:X13">
    <cfRule type="cellIs" priority="96" operator="between">
      <formula>0</formula>
      <formula>10</formula>
    </cfRule>
  </conditionalFormatting>
  <conditionalFormatting sqref="Z7:Z13">
    <cfRule type="cellIs" priority="95" operator="between">
      <formula>0</formula>
      <formula>10</formula>
    </cfRule>
  </conditionalFormatting>
  <conditionalFormatting sqref="E17:E21 G17:G21 I17:I21 K17:K21 M17:M21 O17:O21 Q17:Q21 S17:S21 U17:U21 W17:W21 Y17:Y21 AA17:AA21">
    <cfRule type="cellIs" dxfId="92" priority="94" operator="equal">
      <formula>0</formula>
    </cfRule>
  </conditionalFormatting>
  <conditionalFormatting sqref="D17:D21">
    <cfRule type="cellIs" priority="93" operator="between">
      <formula>0</formula>
      <formula>10</formula>
    </cfRule>
  </conditionalFormatting>
  <conditionalFormatting sqref="F17:F21">
    <cfRule type="cellIs" priority="92" operator="between">
      <formula>0</formula>
      <formula>10</formula>
    </cfRule>
  </conditionalFormatting>
  <conditionalFormatting sqref="H17:H21">
    <cfRule type="cellIs" priority="91" operator="between">
      <formula>0</formula>
      <formula>10</formula>
    </cfRule>
  </conditionalFormatting>
  <conditionalFormatting sqref="J17:J21">
    <cfRule type="cellIs" priority="90" operator="between">
      <formula>0</formula>
      <formula>10</formula>
    </cfRule>
  </conditionalFormatting>
  <conditionalFormatting sqref="L17:L21">
    <cfRule type="cellIs" priority="89" operator="between">
      <formula>0</formula>
      <formula>10</formula>
    </cfRule>
  </conditionalFormatting>
  <conditionalFormatting sqref="N17:N21">
    <cfRule type="cellIs" priority="88" operator="between">
      <formula>0</formula>
      <formula>10</formula>
    </cfRule>
  </conditionalFormatting>
  <conditionalFormatting sqref="P17:P21">
    <cfRule type="cellIs" priority="87" operator="between">
      <formula>0</formula>
      <formula>10</formula>
    </cfRule>
  </conditionalFormatting>
  <conditionalFormatting sqref="R17:R21">
    <cfRule type="cellIs" priority="86" operator="between">
      <formula>0</formula>
      <formula>10</formula>
    </cfRule>
  </conditionalFormatting>
  <conditionalFormatting sqref="T17:T21">
    <cfRule type="cellIs" priority="85" operator="between">
      <formula>0</formula>
      <formula>10</formula>
    </cfRule>
  </conditionalFormatting>
  <conditionalFormatting sqref="V17:V21">
    <cfRule type="cellIs" priority="84" operator="between">
      <formula>0</formula>
      <formula>10</formula>
    </cfRule>
  </conditionalFormatting>
  <conditionalFormatting sqref="X17:X21">
    <cfRule type="cellIs" priority="83" operator="between">
      <formula>0</formula>
      <formula>10</formula>
    </cfRule>
  </conditionalFormatting>
  <conditionalFormatting sqref="Z17:Z21">
    <cfRule type="cellIs" priority="82" operator="between">
      <formula>0</formula>
      <formula>10</formula>
    </cfRule>
  </conditionalFormatting>
  <conditionalFormatting sqref="E25:E30 G25:G30 I25:I30 K25:K30 M25:M30 O25:O30 Q25:Q30 S25:S30 U25:U30 W25:W30 Y25:Y30 AA25:AA30">
    <cfRule type="cellIs" dxfId="91" priority="81" operator="equal">
      <formula>0</formula>
    </cfRule>
  </conditionalFormatting>
  <conditionalFormatting sqref="D25:D30">
    <cfRule type="cellIs" priority="80" operator="between">
      <formula>0</formula>
      <formula>10</formula>
    </cfRule>
  </conditionalFormatting>
  <conditionalFormatting sqref="H25:H30">
    <cfRule type="cellIs" priority="78" operator="between">
      <formula>0</formula>
      <formula>10</formula>
    </cfRule>
  </conditionalFormatting>
  <conditionalFormatting sqref="J25:J30">
    <cfRule type="cellIs" priority="77" operator="between">
      <formula>0</formula>
      <formula>10</formula>
    </cfRule>
  </conditionalFormatting>
  <conditionalFormatting sqref="L25:L30">
    <cfRule type="cellIs" priority="76" operator="between">
      <formula>0</formula>
      <formula>10</formula>
    </cfRule>
  </conditionalFormatting>
  <conditionalFormatting sqref="N25:N30">
    <cfRule type="cellIs" priority="75" operator="between">
      <formula>0</formula>
      <formula>10</formula>
    </cfRule>
  </conditionalFormatting>
  <conditionalFormatting sqref="P25:P30">
    <cfRule type="cellIs" priority="74" operator="between">
      <formula>0</formula>
      <formula>10</formula>
    </cfRule>
  </conditionalFormatting>
  <conditionalFormatting sqref="R25:R30">
    <cfRule type="cellIs" priority="73" operator="between">
      <formula>0</formula>
      <formula>10</formula>
    </cfRule>
  </conditionalFormatting>
  <conditionalFormatting sqref="V25:V30">
    <cfRule type="cellIs" priority="71" operator="between">
      <formula>0</formula>
      <formula>10</formula>
    </cfRule>
  </conditionalFormatting>
  <conditionalFormatting sqref="X25:X30">
    <cfRule type="cellIs" priority="70" operator="between">
      <formula>0</formula>
      <formula>10</formula>
    </cfRule>
  </conditionalFormatting>
  <conditionalFormatting sqref="Z25:Z30">
    <cfRule type="cellIs" priority="69" operator="between">
      <formula>0</formula>
      <formula>10</formula>
    </cfRule>
  </conditionalFormatting>
  <conditionalFormatting sqref="T34:T35">
    <cfRule type="cellIs" priority="52" operator="between">
      <formula>0</formula>
      <formula>10</formula>
    </cfRule>
  </conditionalFormatting>
  <conditionalFormatting sqref="E34:E35 G34:G35 I34:I35 K34:K35 M34:M35 O34:O35 Q34:Q35 S34:S35 U34:U35 W34:W35 Y34:Y35 AA34:AA35">
    <cfRule type="cellIs" dxfId="90" priority="61" operator="equal">
      <formula>0</formula>
    </cfRule>
  </conditionalFormatting>
  <conditionalFormatting sqref="D34:D35">
    <cfRule type="cellIs" priority="60" operator="between">
      <formula>0</formula>
      <formula>10</formula>
    </cfRule>
  </conditionalFormatting>
  <conditionalFormatting sqref="H34:H35">
    <cfRule type="cellIs" priority="58" operator="between">
      <formula>0</formula>
      <formula>10</formula>
    </cfRule>
  </conditionalFormatting>
  <conditionalFormatting sqref="J34:J35">
    <cfRule type="cellIs" priority="57" operator="between">
      <formula>0</formula>
      <formula>10</formula>
    </cfRule>
  </conditionalFormatting>
  <conditionalFormatting sqref="L34:L35">
    <cfRule type="cellIs" priority="56" operator="between">
      <formula>0</formula>
      <formula>10</formula>
    </cfRule>
  </conditionalFormatting>
  <conditionalFormatting sqref="N34:N35">
    <cfRule type="cellIs" priority="55" operator="between">
      <formula>0</formula>
      <formula>10</formula>
    </cfRule>
  </conditionalFormatting>
  <conditionalFormatting sqref="P34:P35">
    <cfRule type="cellIs" priority="54" operator="between">
      <formula>0</formula>
      <formula>10</formula>
    </cfRule>
  </conditionalFormatting>
  <conditionalFormatting sqref="R34:R35">
    <cfRule type="cellIs" priority="53" operator="between">
      <formula>0</formula>
      <formula>10</formula>
    </cfRule>
  </conditionalFormatting>
  <conditionalFormatting sqref="V34:V35">
    <cfRule type="cellIs" priority="51" operator="between">
      <formula>0</formula>
      <formula>10</formula>
    </cfRule>
  </conditionalFormatting>
  <conditionalFormatting sqref="X34:X35">
    <cfRule type="cellIs" priority="50" operator="between">
      <formula>0</formula>
      <formula>10</formula>
    </cfRule>
  </conditionalFormatting>
  <conditionalFormatting sqref="Z34:Z35">
    <cfRule type="cellIs" priority="49" operator="between">
      <formula>0</formula>
      <formula>10</formula>
    </cfRule>
  </conditionalFormatting>
  <conditionalFormatting sqref="T31">
    <cfRule type="cellIs" dxfId="89" priority="18" operator="equal">
      <formula>0</formula>
    </cfRule>
  </conditionalFormatting>
  <conditionalFormatting sqref="E22:F22 N22 L22 J22 H22">
    <cfRule type="cellIs" dxfId="88" priority="28" operator="equal">
      <formula>0</formula>
    </cfRule>
  </conditionalFormatting>
  <conditionalFormatting sqref="P22">
    <cfRule type="cellIs" dxfId="87" priority="27" operator="equal">
      <formula>0</formula>
    </cfRule>
  </conditionalFormatting>
  <conditionalFormatting sqref="R22">
    <cfRule type="cellIs" dxfId="86" priority="26" operator="equal">
      <formula>0</formula>
    </cfRule>
  </conditionalFormatting>
  <conditionalFormatting sqref="T22">
    <cfRule type="cellIs" dxfId="85" priority="25" operator="equal">
      <formula>0</formula>
    </cfRule>
  </conditionalFormatting>
  <conditionalFormatting sqref="V22">
    <cfRule type="cellIs" dxfId="84" priority="24" operator="equal">
      <formula>0</formula>
    </cfRule>
  </conditionalFormatting>
  <conditionalFormatting sqref="X22">
    <cfRule type="cellIs" dxfId="83" priority="23" operator="equal">
      <formula>0</formula>
    </cfRule>
  </conditionalFormatting>
  <conditionalFormatting sqref="Z22">
    <cfRule type="cellIs" dxfId="82" priority="22" operator="equal">
      <formula>0</formula>
    </cfRule>
  </conditionalFormatting>
  <conditionalFormatting sqref="E31:F31 N31 L31 J31 H31">
    <cfRule type="cellIs" dxfId="81" priority="21" operator="equal">
      <formula>0</formula>
    </cfRule>
  </conditionalFormatting>
  <conditionalFormatting sqref="P31">
    <cfRule type="cellIs" dxfId="80" priority="20" operator="equal">
      <formula>0</formula>
    </cfRule>
  </conditionalFormatting>
  <conditionalFormatting sqref="R31">
    <cfRule type="cellIs" dxfId="79" priority="19" operator="equal">
      <formula>0</formula>
    </cfRule>
  </conditionalFormatting>
  <conditionalFormatting sqref="V31">
    <cfRule type="cellIs" dxfId="78" priority="17" operator="equal">
      <formula>0</formula>
    </cfRule>
  </conditionalFormatting>
  <conditionalFormatting sqref="X31">
    <cfRule type="cellIs" dxfId="77" priority="16" operator="equal">
      <formula>0</formula>
    </cfRule>
  </conditionalFormatting>
  <conditionalFormatting sqref="Z31">
    <cfRule type="cellIs" dxfId="76" priority="15" operator="equal">
      <formula>0</formula>
    </cfRule>
  </conditionalFormatting>
  <conditionalFormatting sqref="E36:F36 N36 L36 J36 H36">
    <cfRule type="cellIs" dxfId="75" priority="14" operator="equal">
      <formula>0</formula>
    </cfRule>
  </conditionalFormatting>
  <conditionalFormatting sqref="P36">
    <cfRule type="cellIs" dxfId="74" priority="13" operator="equal">
      <formula>0</formula>
    </cfRule>
  </conditionalFormatting>
  <conditionalFormatting sqref="R36">
    <cfRule type="cellIs" dxfId="73" priority="12" operator="equal">
      <formula>0</formula>
    </cfRule>
  </conditionalFormatting>
  <conditionalFormatting sqref="T36">
    <cfRule type="cellIs" dxfId="72" priority="11" operator="equal">
      <formula>0</formula>
    </cfRule>
  </conditionalFormatting>
  <conditionalFormatting sqref="V36">
    <cfRule type="cellIs" dxfId="71" priority="10" operator="equal">
      <formula>0</formula>
    </cfRule>
  </conditionalFormatting>
  <conditionalFormatting sqref="X36">
    <cfRule type="cellIs" dxfId="70" priority="9" operator="equal">
      <formula>0</formula>
    </cfRule>
  </conditionalFormatting>
  <dataValidations count="2">
    <dataValidation type="whole" operator="lessThanOrEqual" allowBlank="1" showInputMessage="1" showErrorMessage="1" error="Saisir un nombre entier inférieur ou égal à 10" sqref="Z34:Z35 F7:F13 H7:H13 J7:J13 L7:L13 N7:N13 P7:P13 R7:R13 T7:T13 V7:V13 X7:X13 Z7:Z13 X34:X35 F17:F21 H17:H21 J17:J21 L17:L21 N17:N21 P17:P21 R17:R21 T17:T21 V17:V21 X17:X21 Z17:Z21 V34:V35 F25:F30 H25:H30 J25:J30 L25:L30 N25:N30 P25:P30 R25:R30 T25:T30 V25:V30 X25:X30 Z25:Z30 T34:T35 F34:F35 H34:H35 J34:J35 L34:L35 N34:N35 P34:P35 R34:R35">
      <formula1>10</formula1>
    </dataValidation>
    <dataValidation type="whole" operator="lessThanOrEqual" allowBlank="1" showInputMessage="1" showErrorMessage="1" error="Saisir un nombre entier inférieur ou égal à 10" prompt="Points entiers sur 10" sqref="D7:D13 D17:D21 D25:D30 D34:D35">
      <formula1>10</formula1>
    </dataValidation>
  </dataValidations>
  <printOptions horizontalCentered="1" verticalCentered="1"/>
  <pageMargins left="0" right="0" top="0" bottom="0" header="0.31496062992125984" footer="0.31496062992125984"/>
  <pageSetup paperSize="9" orientation="landscape" horizontalDpi="4294967293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B11"/>
  <sheetViews>
    <sheetView showGridLines="0" zoomScaleNormal="100" workbookViewId="0">
      <pane xSplit="4" ySplit="5" topLeftCell="E6" activePane="bottomRight" state="frozen"/>
      <selection pane="topRight" activeCell="C1" sqref="C1"/>
      <selection pane="bottomLeft" activeCell="A7" sqref="A7"/>
      <selection pane="bottomRight" activeCell="E7" sqref="E7:E10"/>
    </sheetView>
  </sheetViews>
  <sheetFormatPr baseColWidth="10" defaultColWidth="12" defaultRowHeight="12.75" outlineLevelCol="1" x14ac:dyDescent="0.2"/>
  <cols>
    <col min="1" max="1" width="11.6640625" style="11" customWidth="1"/>
    <col min="2" max="2" width="48.5" style="11" customWidth="1"/>
    <col min="3" max="3" width="19.33203125" style="91" customWidth="1"/>
    <col min="4" max="4" width="8.33203125" style="92" customWidth="1"/>
    <col min="5" max="5" width="7.5" style="11" customWidth="1" outlineLevel="1"/>
    <col min="6" max="6" width="6.5" style="11" customWidth="1"/>
    <col min="7" max="7" width="7.5" style="11" customWidth="1" outlineLevel="1"/>
    <col min="8" max="8" width="6.5" style="11" customWidth="1"/>
    <col min="9" max="9" width="7.5" style="11" customWidth="1" outlineLevel="1"/>
    <col min="10" max="10" width="6.5" style="11" customWidth="1"/>
    <col min="11" max="11" width="7.5" style="11" customWidth="1" outlineLevel="1"/>
    <col min="12" max="12" width="6.5" style="11" customWidth="1"/>
    <col min="13" max="13" width="7.5" style="11" customWidth="1" outlineLevel="1"/>
    <col min="14" max="14" width="6.5" style="11" customWidth="1"/>
    <col min="15" max="15" width="7.5" style="11" customWidth="1" outlineLevel="1"/>
    <col min="16" max="16" width="6.5" style="11" customWidth="1"/>
    <col min="17" max="17" width="7.5" style="11" customWidth="1" outlineLevel="1"/>
    <col min="18" max="18" width="6.5" style="11" customWidth="1"/>
    <col min="19" max="19" width="7.5" style="11" customWidth="1" outlineLevel="1"/>
    <col min="20" max="20" width="6.5" style="11" customWidth="1"/>
    <col min="21" max="21" width="7.5" style="11" customWidth="1" outlineLevel="1"/>
    <col min="22" max="22" width="6.5" style="11" customWidth="1"/>
    <col min="23" max="23" width="7.5" style="11" customWidth="1" outlineLevel="1"/>
    <col min="24" max="24" width="6.5" style="11" customWidth="1"/>
    <col min="25" max="25" width="7.5" style="11" customWidth="1" outlineLevel="1"/>
    <col min="26" max="26" width="6.5" style="11" customWidth="1"/>
    <col min="27" max="27" width="7.5" style="11" customWidth="1" outlineLevel="1"/>
    <col min="28" max="28" width="6.5" style="11" customWidth="1"/>
    <col min="29" max="16384" width="12" style="11"/>
  </cols>
  <sheetData>
    <row r="1" spans="1:28" ht="14.25" customHeight="1" x14ac:dyDescent="0.2">
      <c r="A1" s="183"/>
      <c r="B1" s="41" t="str">
        <f>Infos!B5</f>
        <v>CAP Boulanger</v>
      </c>
      <c r="C1" s="42"/>
      <c r="D1" s="43"/>
      <c r="E1" s="10"/>
      <c r="F1" s="10"/>
      <c r="G1" s="10"/>
      <c r="H1" s="10"/>
      <c r="I1" s="10"/>
      <c r="J1" s="10"/>
      <c r="K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24" customHeight="1" x14ac:dyDescent="0.2">
      <c r="A2" s="183"/>
      <c r="B2" s="13" t="str">
        <f>Infos!F5</f>
        <v>EP2 Production</v>
      </c>
      <c r="C2" s="44"/>
      <c r="D2" s="4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28" ht="12" customHeight="1" x14ac:dyDescent="0.2">
      <c r="A3" s="183"/>
      <c r="B3" s="15">
        <f>Infos!F7</f>
        <v>0</v>
      </c>
      <c r="C3" s="46"/>
      <c r="D3" s="47"/>
      <c r="E3" s="17"/>
      <c r="F3" s="17"/>
      <c r="G3" s="17"/>
      <c r="H3" s="17"/>
      <c r="I3" s="17"/>
      <c r="J3" s="17"/>
      <c r="K3" s="17"/>
      <c r="L3" s="17"/>
      <c r="M3" s="12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7.25" customHeight="1" x14ac:dyDescent="0.2">
      <c r="A4" s="183"/>
      <c r="B4" s="19">
        <f>Infos!B7</f>
        <v>0</v>
      </c>
      <c r="C4" s="48"/>
      <c r="D4" s="49"/>
      <c r="E4" s="21"/>
      <c r="F4" s="21"/>
      <c r="G4" s="22"/>
      <c r="H4" s="17"/>
      <c r="I4" s="17"/>
      <c r="J4" s="17"/>
      <c r="K4" s="17"/>
      <c r="L4" s="23"/>
      <c r="M4" s="23"/>
      <c r="N4" s="219"/>
      <c r="O4" s="219"/>
      <c r="P4" s="219"/>
    </row>
    <row r="5" spans="1:28" ht="12.75" customHeight="1" x14ac:dyDescent="0.2">
      <c r="A5" s="183"/>
      <c r="B5" s="50"/>
      <c r="C5" s="51"/>
      <c r="D5" s="52" t="s">
        <v>5</v>
      </c>
      <c r="E5" s="221" t="str">
        <f>"N°" &amp; Infos!B10</f>
        <v>N°</v>
      </c>
      <c r="F5" s="228"/>
      <c r="G5" s="221" t="str">
        <f>"N°"&amp; Infos!B11</f>
        <v>N°</v>
      </c>
      <c r="H5" s="228"/>
      <c r="I5" s="221" t="str">
        <f>"N°"&amp; Infos!B12</f>
        <v>N°</v>
      </c>
      <c r="J5" s="222"/>
      <c r="K5" s="221" t="str">
        <f>"N°"&amp; Infos!B13</f>
        <v>N°</v>
      </c>
      <c r="L5" s="222"/>
      <c r="M5" s="221" t="str">
        <f>"N°"&amp; Infos!B14</f>
        <v>N°</v>
      </c>
      <c r="N5" s="222"/>
      <c r="O5" s="221" t="str">
        <f>"N°"&amp; Infos!B15</f>
        <v>N°</v>
      </c>
      <c r="P5" s="222"/>
      <c r="Q5" s="221" t="str">
        <f>"N°"&amp; Infos!B16</f>
        <v>N°</v>
      </c>
      <c r="R5" s="222"/>
      <c r="S5" s="221" t="str">
        <f>"N°"&amp; Infos!B17</f>
        <v>N°</v>
      </c>
      <c r="T5" s="222"/>
      <c r="U5" s="221" t="str">
        <f>"N°"&amp; Infos!$B18</f>
        <v>N°</v>
      </c>
      <c r="V5" s="222"/>
      <c r="W5" s="221" t="str">
        <f>"N°"&amp; Infos!$B19</f>
        <v>N°</v>
      </c>
      <c r="X5" s="222"/>
      <c r="Y5" s="221" t="str">
        <f>"N°"&amp; Infos!$B20</f>
        <v>N°</v>
      </c>
      <c r="Z5" s="222"/>
      <c r="AA5" s="221" t="str">
        <f>"N°"&amp; Infos!$B21</f>
        <v>N°</v>
      </c>
      <c r="AB5" s="222"/>
    </row>
    <row r="6" spans="1:28" ht="15.75" x14ac:dyDescent="0.2">
      <c r="A6" s="234" t="s">
        <v>64</v>
      </c>
      <c r="B6" s="234"/>
      <c r="C6" s="235"/>
      <c r="D6" s="55" t="s">
        <v>3</v>
      </c>
      <c r="E6" s="70" t="s">
        <v>46</v>
      </c>
      <c r="F6" s="71" t="s">
        <v>4</v>
      </c>
      <c r="G6" s="70" t="s">
        <v>46</v>
      </c>
      <c r="H6" s="71" t="s">
        <v>4</v>
      </c>
      <c r="I6" s="70" t="s">
        <v>46</v>
      </c>
      <c r="J6" s="71" t="s">
        <v>4</v>
      </c>
      <c r="K6" s="70" t="s">
        <v>46</v>
      </c>
      <c r="L6" s="71" t="s">
        <v>4</v>
      </c>
      <c r="M6" s="70" t="s">
        <v>46</v>
      </c>
      <c r="N6" s="71" t="s">
        <v>4</v>
      </c>
      <c r="O6" s="70" t="s">
        <v>46</v>
      </c>
      <c r="P6" s="71" t="s">
        <v>4</v>
      </c>
      <c r="Q6" s="70" t="s">
        <v>46</v>
      </c>
      <c r="R6" s="71" t="s">
        <v>4</v>
      </c>
      <c r="S6" s="70" t="s">
        <v>46</v>
      </c>
      <c r="T6" s="71" t="s">
        <v>4</v>
      </c>
      <c r="U6" s="70" t="s">
        <v>46</v>
      </c>
      <c r="V6" s="71" t="s">
        <v>4</v>
      </c>
      <c r="W6" s="70" t="s">
        <v>46</v>
      </c>
      <c r="X6" s="71" t="s">
        <v>4</v>
      </c>
      <c r="Y6" s="70" t="s">
        <v>46</v>
      </c>
      <c r="Z6" s="71" t="s">
        <v>4</v>
      </c>
      <c r="AA6" s="70" t="s">
        <v>46</v>
      </c>
      <c r="AB6" s="71" t="s">
        <v>4</v>
      </c>
    </row>
    <row r="7" spans="1:28" ht="31.5" customHeight="1" x14ac:dyDescent="0.2">
      <c r="A7" s="236" t="s">
        <v>107</v>
      </c>
      <c r="B7" s="93" t="s">
        <v>65</v>
      </c>
      <c r="C7" s="73"/>
      <c r="D7" s="59">
        <v>0.4</v>
      </c>
      <c r="E7" s="5"/>
      <c r="F7" s="31">
        <f>IF(Infos!$C$10="Abs","Abs",E7*$D7)</f>
        <v>0</v>
      </c>
      <c r="G7" s="6"/>
      <c r="H7" s="31">
        <f>IF(Infos!$C$11="Abs","Abs",G7*$D7)</f>
        <v>0</v>
      </c>
      <c r="I7" s="6"/>
      <c r="J7" s="31">
        <f>IF(Infos!$C$12="Abs","Abs",I7*$D7)</f>
        <v>0</v>
      </c>
      <c r="K7" s="6"/>
      <c r="L7" s="31">
        <f>IF(Infos!$C$13="Abs","Abs",K7*$D7)</f>
        <v>0</v>
      </c>
      <c r="M7" s="6"/>
      <c r="N7" s="31">
        <f>IF(Infos!$C$14="Abs","Abs",M7*$D7)</f>
        <v>0</v>
      </c>
      <c r="O7" s="6"/>
      <c r="P7" s="31">
        <f>IF(Infos!$C$15="Abs","Abs",O7*$D7)</f>
        <v>0</v>
      </c>
      <c r="Q7" s="6"/>
      <c r="R7" s="31">
        <f>IF(Infos!$C$16="Abs","Abs",Q7*$D7)</f>
        <v>0</v>
      </c>
      <c r="S7" s="6"/>
      <c r="T7" s="31">
        <f>IF(Infos!$C$17="Abs","Abs",S7*$D7)</f>
        <v>0</v>
      </c>
      <c r="U7" s="6"/>
      <c r="V7" s="31">
        <f>IF(Infos!$C$18="Abs","Abs",U7*$D7)</f>
        <v>0</v>
      </c>
      <c r="W7" s="6"/>
      <c r="X7" s="31">
        <f>IF(Infos!$C$19="Abs","Abs",W7*$D7)</f>
        <v>0</v>
      </c>
      <c r="Y7" s="6"/>
      <c r="Z7" s="31">
        <f>IF(Infos!$C$20="Abs","Abs",Y7*$D7)</f>
        <v>0</v>
      </c>
      <c r="AA7" s="6"/>
      <c r="AB7" s="31">
        <f>IF(Infos!$C$21="Abs","Abs",AA7*$D7)</f>
        <v>0</v>
      </c>
    </row>
    <row r="8" spans="1:28" ht="19.5" customHeight="1" x14ac:dyDescent="0.2">
      <c r="A8" s="237"/>
      <c r="B8" s="74" t="s">
        <v>66</v>
      </c>
      <c r="C8" s="75"/>
      <c r="D8" s="61">
        <v>0.4</v>
      </c>
      <c r="E8" s="5"/>
      <c r="F8" s="31">
        <f>IF(Infos!$C$10="Abs","Abs",E8*$D8)</f>
        <v>0</v>
      </c>
      <c r="G8" s="6"/>
      <c r="H8" s="31">
        <f>IF(Infos!$C$11="Abs","Abs",G8*$D8)</f>
        <v>0</v>
      </c>
      <c r="I8" s="6"/>
      <c r="J8" s="31">
        <f>IF(Infos!$C$12="Abs","Abs",I8*$D8)</f>
        <v>0</v>
      </c>
      <c r="K8" s="6"/>
      <c r="L8" s="31">
        <f>IF(Infos!$C$13="Abs","Abs",K8*$D8)</f>
        <v>0</v>
      </c>
      <c r="M8" s="6"/>
      <c r="N8" s="31">
        <f>IF(Infos!$C$14="Abs","Abs",M8*$D8)</f>
        <v>0</v>
      </c>
      <c r="O8" s="6"/>
      <c r="P8" s="31">
        <f>IF(Infos!$C$15="Abs","Abs",O8*$D8)</f>
        <v>0</v>
      </c>
      <c r="Q8" s="6"/>
      <c r="R8" s="31">
        <f>IF(Infos!$C$16="Abs","Abs",Q8*$D8)</f>
        <v>0</v>
      </c>
      <c r="S8" s="6"/>
      <c r="T8" s="31">
        <f>IF(Infos!$C$17="Abs","Abs",S8*$D8)</f>
        <v>0</v>
      </c>
      <c r="U8" s="6"/>
      <c r="V8" s="31">
        <f>IF(Infos!$C$18="Abs","Abs",U8*$D8)</f>
        <v>0</v>
      </c>
      <c r="W8" s="6"/>
      <c r="X8" s="31">
        <f>IF(Infos!$C$19="Abs","Abs",W8*$D8)</f>
        <v>0</v>
      </c>
      <c r="Y8" s="6"/>
      <c r="Z8" s="31">
        <f>IF(Infos!$C$20="Abs","Abs",Y8*$D8)</f>
        <v>0</v>
      </c>
      <c r="AA8" s="6"/>
      <c r="AB8" s="31">
        <f>IF(Infos!$C$21="Abs","Abs",AA8*$D8)</f>
        <v>0</v>
      </c>
    </row>
    <row r="9" spans="1:28" ht="23.25" customHeight="1" x14ac:dyDescent="0.2">
      <c r="A9" s="237"/>
      <c r="B9" s="74" t="s">
        <v>67</v>
      </c>
      <c r="C9" s="75"/>
      <c r="D9" s="61">
        <v>0.8</v>
      </c>
      <c r="E9" s="5"/>
      <c r="F9" s="31">
        <f>IF(Infos!$C$10="Abs","Abs",E9*$D9)</f>
        <v>0</v>
      </c>
      <c r="G9" s="6"/>
      <c r="H9" s="31">
        <f>IF(Infos!$C$11="Abs","Abs",G9*$D9)</f>
        <v>0</v>
      </c>
      <c r="I9" s="6"/>
      <c r="J9" s="31">
        <f>IF(Infos!$C$12="Abs","Abs",I9*$D9)</f>
        <v>0</v>
      </c>
      <c r="K9" s="6"/>
      <c r="L9" s="31">
        <f>IF(Infos!$C$13="Abs","Abs",K9*$D9)</f>
        <v>0</v>
      </c>
      <c r="M9" s="6"/>
      <c r="N9" s="31">
        <f>IF(Infos!$C$14="Abs","Abs",M9*$D9)</f>
        <v>0</v>
      </c>
      <c r="O9" s="6"/>
      <c r="P9" s="31">
        <f>IF(Infos!$C$15="Abs","Abs",O9*$D9)</f>
        <v>0</v>
      </c>
      <c r="Q9" s="6"/>
      <c r="R9" s="31">
        <f>IF(Infos!$C$16="Abs","Abs",Q9*$D9)</f>
        <v>0</v>
      </c>
      <c r="S9" s="6"/>
      <c r="T9" s="31">
        <f>IF(Infos!$C$17="Abs","Abs",S9*$D9)</f>
        <v>0</v>
      </c>
      <c r="U9" s="6"/>
      <c r="V9" s="31">
        <f>IF(Infos!$C$18="Abs","Abs",U9*$D9)</f>
        <v>0</v>
      </c>
      <c r="W9" s="6"/>
      <c r="X9" s="31">
        <f>IF(Infos!$C$19="Abs","Abs",W9*$D9)</f>
        <v>0</v>
      </c>
      <c r="Y9" s="6"/>
      <c r="Z9" s="31">
        <f>IF(Infos!$C$20="Abs","Abs",Y9*$D9)</f>
        <v>0</v>
      </c>
      <c r="AA9" s="6"/>
      <c r="AB9" s="31">
        <f>IF(Infos!$C$21="Abs","Abs",AA9*$D9)</f>
        <v>0</v>
      </c>
    </row>
    <row r="10" spans="1:28" ht="25.5" customHeight="1" x14ac:dyDescent="0.2">
      <c r="A10" s="238"/>
      <c r="B10" s="94" t="s">
        <v>68</v>
      </c>
      <c r="C10" s="77"/>
      <c r="D10" s="65">
        <v>0.4</v>
      </c>
      <c r="E10" s="5"/>
      <c r="F10" s="31">
        <f>IF(Infos!$C$10="Abs","Abs",E10*$D10)</f>
        <v>0</v>
      </c>
      <c r="G10" s="6"/>
      <c r="H10" s="31">
        <f>IF(Infos!$C$11="Abs","Abs",G10*$D10)</f>
        <v>0</v>
      </c>
      <c r="I10" s="6"/>
      <c r="J10" s="31">
        <f>IF(Infos!$C$12="Abs","Abs",I10*$D10)</f>
        <v>0</v>
      </c>
      <c r="K10" s="6"/>
      <c r="L10" s="31">
        <f>IF(Infos!$C$13="Abs","Abs",K10*$D10)</f>
        <v>0</v>
      </c>
      <c r="M10" s="6"/>
      <c r="N10" s="31">
        <f>IF(Infos!$C$14="Abs","Abs",M10*$D10)</f>
        <v>0</v>
      </c>
      <c r="O10" s="6"/>
      <c r="P10" s="31">
        <f>IF(Infos!$C$15="Abs","Abs",O10*$D10)</f>
        <v>0</v>
      </c>
      <c r="Q10" s="6"/>
      <c r="R10" s="31">
        <f>IF(Infos!$C$16="Abs","Abs",Q10*$D10)</f>
        <v>0</v>
      </c>
      <c r="S10" s="6"/>
      <c r="T10" s="31">
        <f>IF(Infos!$C$17="Abs","Abs",S10*$D10)</f>
        <v>0</v>
      </c>
      <c r="U10" s="6"/>
      <c r="V10" s="31">
        <f>IF(Infos!$C$18="Abs","Abs",U10*$D10)</f>
        <v>0</v>
      </c>
      <c r="W10" s="6"/>
      <c r="X10" s="31">
        <f>IF(Infos!$C$19="Abs","Abs",W10*$D10)</f>
        <v>0</v>
      </c>
      <c r="Y10" s="6"/>
      <c r="Z10" s="31">
        <f>IF(Infos!$C$20="Abs","Abs",Y10*$D10)</f>
        <v>0</v>
      </c>
      <c r="AA10" s="6"/>
      <c r="AB10" s="31">
        <f>IF(Infos!$C$21="Abs","Abs",AA10*$D10)</f>
        <v>0</v>
      </c>
    </row>
    <row r="11" spans="1:28" ht="16.5" customHeight="1" x14ac:dyDescent="0.2">
      <c r="B11" s="231" t="str">
        <f>"Nombre de points sur " &amp;SUM(D7:D10)*10</f>
        <v>Nombre de points sur 20</v>
      </c>
      <c r="C11" s="232"/>
      <c r="D11" s="233"/>
      <c r="E11" s="32"/>
      <c r="F11" s="33" t="str">
        <f>IF(E$5="N°","",SUM(F7:F10))</f>
        <v/>
      </c>
      <c r="G11" s="34"/>
      <c r="H11" s="33" t="str">
        <f>IF(G$5="N°","",SUM(H7:H10))</f>
        <v/>
      </c>
      <c r="I11" s="34"/>
      <c r="J11" s="33" t="str">
        <f>IF(I$5="N°","",SUM(J7:J10))</f>
        <v/>
      </c>
      <c r="K11" s="34"/>
      <c r="L11" s="33" t="str">
        <f>IF(K$5="N°","",SUM(L7:L10))</f>
        <v/>
      </c>
      <c r="M11" s="34"/>
      <c r="N11" s="33" t="str">
        <f>IF(M$5="N°","",SUM(N7:N10))</f>
        <v/>
      </c>
      <c r="O11" s="34"/>
      <c r="P11" s="33" t="str">
        <f>IF(O$5="N°","",SUM(P7:P10))</f>
        <v/>
      </c>
      <c r="Q11" s="34"/>
      <c r="R11" s="33" t="str">
        <f>IF(Q$5="N°","",SUM(R7:R10))</f>
        <v/>
      </c>
      <c r="S11" s="34"/>
      <c r="T11" s="33" t="str">
        <f>IF(S$5="N°","",SUM(T7:T10))</f>
        <v/>
      </c>
      <c r="U11" s="34"/>
      <c r="V11" s="33" t="str">
        <f>IF(U$5="N°","",SUM(V7:V10))</f>
        <v/>
      </c>
      <c r="W11" s="34"/>
      <c r="X11" s="33" t="str">
        <f>IF(W$5="N°","",SUM(X7:X10))</f>
        <v/>
      </c>
      <c r="Y11" s="34"/>
      <c r="Z11" s="33" t="str">
        <f>IF(Y$5="N°","",SUM(Z7:Z10))</f>
        <v/>
      </c>
      <c r="AA11" s="34"/>
      <c r="AB11" s="33" t="str">
        <f>IF(AA$5="N°","",SUM(AB7:AB10))</f>
        <v/>
      </c>
    </row>
  </sheetData>
  <sheetProtection algorithmName="SHA-512" hashValue="B2cnZL0kdU2Vy43gddNW09AGAoXAfcK3+OUCss8g93fHwpxSDoVRaGalKizqysQyQpiGyerxV4bql2tG+li3hg==" saltValue="QVlhib6Er9LhouYc6hy4Aw==" spinCount="100000" sheet="1" objects="1" scenarios="1" selectLockedCells="1"/>
  <mergeCells count="16">
    <mergeCell ref="Y5:Z5"/>
    <mergeCell ref="AA5:AB5"/>
    <mergeCell ref="N4:P4"/>
    <mergeCell ref="E5:F5"/>
    <mergeCell ref="G5:H5"/>
    <mergeCell ref="I5:J5"/>
    <mergeCell ref="K5:L5"/>
    <mergeCell ref="M5:N5"/>
    <mergeCell ref="O5:P5"/>
    <mergeCell ref="B11:D11"/>
    <mergeCell ref="Q5:R5"/>
    <mergeCell ref="S5:T5"/>
    <mergeCell ref="U5:V5"/>
    <mergeCell ref="W5:X5"/>
    <mergeCell ref="A6:C6"/>
    <mergeCell ref="A7:A10"/>
  </mergeCells>
  <conditionalFormatting sqref="G11 O11 M11 K11 I11">
    <cfRule type="cellIs" dxfId="69" priority="20" operator="equal">
      <formula>0</formula>
    </cfRule>
  </conditionalFormatting>
  <conditionalFormatting sqref="Q11">
    <cfRule type="cellIs" dxfId="68" priority="19" operator="equal">
      <formula>0</formula>
    </cfRule>
  </conditionalFormatting>
  <conditionalFormatting sqref="S11">
    <cfRule type="cellIs" dxfId="67" priority="18" operator="equal">
      <formula>0</formula>
    </cfRule>
  </conditionalFormatting>
  <conditionalFormatting sqref="U11">
    <cfRule type="cellIs" dxfId="66" priority="17" operator="equal">
      <formula>0</formula>
    </cfRule>
  </conditionalFormatting>
  <conditionalFormatting sqref="W11">
    <cfRule type="cellIs" dxfId="65" priority="16" operator="equal">
      <formula>0</formula>
    </cfRule>
  </conditionalFormatting>
  <conditionalFormatting sqref="Y11">
    <cfRule type="cellIs" dxfId="64" priority="15" operator="equal">
      <formula>0</formula>
    </cfRule>
  </conditionalFormatting>
  <conditionalFormatting sqref="AA11">
    <cfRule type="cellIs" dxfId="63" priority="14" operator="equal">
      <formula>0</formula>
    </cfRule>
  </conditionalFormatting>
  <conditionalFormatting sqref="F7:F10 H7:H10 J7:J10 L7:L10 N7:N10 P7:P10 R7:R10 T7:T10 V7:V10 X7:X10 Z7:Z10 AB7:AB10">
    <cfRule type="cellIs" dxfId="62" priority="13" operator="equal">
      <formula>0</formula>
    </cfRule>
  </conditionalFormatting>
  <conditionalFormatting sqref="E7:E10">
    <cfRule type="cellIs" priority="12" operator="between">
      <formula>0</formula>
      <formula>10</formula>
    </cfRule>
  </conditionalFormatting>
  <conditionalFormatting sqref="G7:G10">
    <cfRule type="cellIs" priority="11" operator="between">
      <formula>0</formula>
      <formula>10</formula>
    </cfRule>
  </conditionalFormatting>
  <conditionalFormatting sqref="I7:I10">
    <cfRule type="cellIs" priority="10" operator="between">
      <formula>0</formula>
      <formula>10</formula>
    </cfRule>
  </conditionalFormatting>
  <conditionalFormatting sqref="K7:K10">
    <cfRule type="cellIs" priority="9" operator="between">
      <formula>0</formula>
      <formula>10</formula>
    </cfRule>
  </conditionalFormatting>
  <conditionalFormatting sqref="M7:M10">
    <cfRule type="cellIs" priority="8" operator="between">
      <formula>0</formula>
      <formula>10</formula>
    </cfRule>
  </conditionalFormatting>
  <conditionalFormatting sqref="O7:O10">
    <cfRule type="cellIs" priority="7" operator="between">
      <formula>0</formula>
      <formula>10</formula>
    </cfRule>
  </conditionalFormatting>
  <conditionalFormatting sqref="Q7:Q10">
    <cfRule type="cellIs" priority="6" operator="between">
      <formula>0</formula>
      <formula>10</formula>
    </cfRule>
  </conditionalFormatting>
  <conditionalFormatting sqref="S7:S10">
    <cfRule type="cellIs" priority="5" operator="between">
      <formula>0</formula>
      <formula>10</formula>
    </cfRule>
  </conditionalFormatting>
  <conditionalFormatting sqref="U7:U10">
    <cfRule type="cellIs" priority="4" operator="between">
      <formula>0</formula>
      <formula>10</formula>
    </cfRule>
  </conditionalFormatting>
  <conditionalFormatting sqref="W7:W10">
    <cfRule type="cellIs" priority="3" operator="between">
      <formula>0</formula>
      <formula>10</formula>
    </cfRule>
  </conditionalFormatting>
  <conditionalFormatting sqref="Y7:Y10">
    <cfRule type="cellIs" priority="2" operator="between">
      <formula>0</formula>
      <formula>10</formula>
    </cfRule>
  </conditionalFormatting>
  <conditionalFormatting sqref="AA7:AA10">
    <cfRule type="cellIs" priority="1" operator="between">
      <formula>0</formula>
      <formula>10</formula>
    </cfRule>
  </conditionalFormatting>
  <dataValidations count="2">
    <dataValidation type="whole" operator="lessThanOrEqual" allowBlank="1" showInputMessage="1" showErrorMessage="1" error="Saisir un nombre entier inférieur ou égal à 10" sqref="AA7:AA10 G7:G10 I7:I10 K7:K10 M7:M10 O7:O10 Q7:Q10 S7:S10 U7:U10 W7:W10 Y7:Y10">
      <formula1>10</formula1>
    </dataValidation>
    <dataValidation type="whole" operator="lessThanOrEqual" allowBlank="1" showInputMessage="1" showErrorMessage="1" error="Saisir un nombre entier inférieur ou égal à 10" prompt="Points entiers sur 10" sqref="E7:E10">
      <formula1>10</formula1>
    </dataValidation>
  </dataValidations>
  <printOptions horizontalCentered="1" verticalCentered="1"/>
  <pageMargins left="0" right="0" top="0" bottom="0" header="0.31496062992125984" footer="0.31496062992125984"/>
  <pageSetup paperSize="9" orientation="landscape" horizontalDpi="4294967293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C33"/>
  <sheetViews>
    <sheetView showGridLines="0" zoomScaleNormal="100" workbookViewId="0">
      <pane xSplit="5" ySplit="5" topLeftCell="F6" activePane="bottomRight" state="frozen"/>
      <selection pane="topRight" activeCell="C1" sqref="C1"/>
      <selection pane="bottomLeft" activeCell="A7" sqref="A7"/>
      <selection pane="bottomRight" activeCell="J7" sqref="J7"/>
    </sheetView>
  </sheetViews>
  <sheetFormatPr baseColWidth="10" defaultColWidth="12" defaultRowHeight="12.75" outlineLevelCol="1" x14ac:dyDescent="0.2"/>
  <cols>
    <col min="1" max="1" width="4" style="11" customWidth="1"/>
    <col min="2" max="2" width="13.1640625" style="11" customWidth="1"/>
    <col min="3" max="3" width="18.6640625" style="11" customWidth="1"/>
    <col min="4" max="4" width="28" style="91" customWidth="1"/>
    <col min="5" max="5" width="8.33203125" style="92" customWidth="1"/>
    <col min="6" max="6" width="7.5" style="11" customWidth="1" outlineLevel="1"/>
    <col min="7" max="7" width="6.5" style="11" customWidth="1"/>
    <col min="8" max="8" width="7.5" style="11" customWidth="1" outlineLevel="1"/>
    <col min="9" max="9" width="6.5" style="11" customWidth="1"/>
    <col min="10" max="10" width="7.5" style="11" customWidth="1" outlineLevel="1"/>
    <col min="11" max="11" width="6.5" style="11" customWidth="1"/>
    <col min="12" max="12" width="7.5" style="11" customWidth="1" outlineLevel="1"/>
    <col min="13" max="13" width="6.5" style="11" customWidth="1"/>
    <col min="14" max="14" width="7.5" style="11" customWidth="1" outlineLevel="1"/>
    <col min="15" max="15" width="6.5" style="11" customWidth="1"/>
    <col min="16" max="16" width="7.5" style="11" customWidth="1" outlineLevel="1"/>
    <col min="17" max="17" width="6.5" style="11" customWidth="1"/>
    <col min="18" max="18" width="7.5" style="11" customWidth="1" outlineLevel="1"/>
    <col min="19" max="19" width="6.5" style="11" customWidth="1"/>
    <col min="20" max="20" width="7.5" style="11" customWidth="1" outlineLevel="1"/>
    <col min="21" max="21" width="6.5" style="11" customWidth="1"/>
    <col min="22" max="22" width="7.5" style="11" customWidth="1" outlineLevel="1"/>
    <col min="23" max="23" width="6.5" style="11" customWidth="1"/>
    <col min="24" max="24" width="7.5" style="11" customWidth="1" outlineLevel="1"/>
    <col min="25" max="25" width="6.5" style="11" customWidth="1"/>
    <col min="26" max="26" width="7.5" style="11" customWidth="1" outlineLevel="1"/>
    <col min="27" max="27" width="6.5" style="11" customWidth="1"/>
    <col min="28" max="28" width="7.5" style="11" customWidth="1" outlineLevel="1"/>
    <col min="29" max="29" width="6.5" style="11" customWidth="1"/>
    <col min="30" max="16384" width="12" style="11"/>
  </cols>
  <sheetData>
    <row r="1" spans="2:29" ht="14.25" customHeight="1" x14ac:dyDescent="0.2">
      <c r="B1" s="95" t="str">
        <f>Infos!B5</f>
        <v>CAP Boulanger</v>
      </c>
      <c r="C1" s="41"/>
      <c r="D1" s="42"/>
      <c r="E1" s="43"/>
      <c r="F1" s="10"/>
      <c r="G1" s="10"/>
      <c r="H1" s="10"/>
      <c r="I1" s="10"/>
      <c r="J1" s="10"/>
      <c r="K1" s="10"/>
      <c r="L1" s="1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2:29" ht="24" customHeight="1" x14ac:dyDescent="0.2">
      <c r="B2" s="13" t="str">
        <f>Infos!F5</f>
        <v>EP2 Production</v>
      </c>
      <c r="C2" s="13"/>
      <c r="D2" s="44"/>
      <c r="E2" s="45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29" ht="12" customHeight="1" x14ac:dyDescent="0.2">
      <c r="B3" s="15">
        <f>Infos!F7</f>
        <v>0</v>
      </c>
      <c r="C3" s="15"/>
      <c r="D3" s="46"/>
      <c r="E3" s="47"/>
      <c r="F3" s="17"/>
      <c r="G3" s="17"/>
      <c r="H3" s="17"/>
      <c r="I3" s="17"/>
      <c r="J3" s="17"/>
      <c r="K3" s="17"/>
      <c r="L3" s="17"/>
      <c r="M3" s="17"/>
      <c r="N3" s="12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2:29" ht="17.25" customHeight="1" x14ac:dyDescent="0.2">
      <c r="B4" s="19">
        <f>Infos!B7</f>
        <v>0</v>
      </c>
      <c r="C4" s="19"/>
      <c r="D4" s="48"/>
      <c r="E4" s="49"/>
      <c r="F4" s="21"/>
      <c r="G4" s="21"/>
      <c r="H4" s="22"/>
      <c r="I4" s="17"/>
      <c r="J4" s="17"/>
      <c r="K4" s="17"/>
      <c r="L4" s="17"/>
      <c r="M4" s="23"/>
      <c r="N4" s="23"/>
      <c r="O4" s="219"/>
      <c r="P4" s="219"/>
      <c r="Q4" s="219"/>
    </row>
    <row r="5" spans="2:29" ht="12.75" customHeight="1" x14ac:dyDescent="0.2">
      <c r="B5" s="50"/>
      <c r="C5" s="50"/>
      <c r="D5" s="51"/>
      <c r="E5" s="52" t="s">
        <v>5</v>
      </c>
      <c r="F5" s="221" t="str">
        <f>"N°" &amp; Infos!B10</f>
        <v>N°</v>
      </c>
      <c r="G5" s="228"/>
      <c r="H5" s="221" t="str">
        <f>"N°"&amp; Infos!B11</f>
        <v>N°</v>
      </c>
      <c r="I5" s="228"/>
      <c r="J5" s="221" t="str">
        <f>"N°"&amp; Infos!B12</f>
        <v>N°</v>
      </c>
      <c r="K5" s="222"/>
      <c r="L5" s="221" t="str">
        <f>"N°"&amp; Infos!B13</f>
        <v>N°</v>
      </c>
      <c r="M5" s="222"/>
      <c r="N5" s="221" t="str">
        <f>"N°"&amp; Infos!B14</f>
        <v>N°</v>
      </c>
      <c r="O5" s="222"/>
      <c r="P5" s="221" t="str">
        <f>"N°"&amp; Infos!B15</f>
        <v>N°</v>
      </c>
      <c r="Q5" s="222"/>
      <c r="R5" s="221" t="str">
        <f>"N°"&amp; Infos!B16</f>
        <v>N°</v>
      </c>
      <c r="S5" s="222"/>
      <c r="T5" s="221" t="str">
        <f>"N°"&amp; Infos!B17</f>
        <v>N°</v>
      </c>
      <c r="U5" s="222"/>
      <c r="V5" s="221" t="str">
        <f>"N°"&amp; Infos!$B18</f>
        <v>N°</v>
      </c>
      <c r="W5" s="222"/>
      <c r="X5" s="221" t="str">
        <f>"N°"&amp; Infos!$B19</f>
        <v>N°</v>
      </c>
      <c r="Y5" s="222"/>
      <c r="Z5" s="221" t="str">
        <f>"N°"&amp; Infos!$B20</f>
        <v>N°</v>
      </c>
      <c r="AA5" s="222"/>
      <c r="AB5" s="221" t="str">
        <f>"N°"&amp; Infos!$B21</f>
        <v>N°</v>
      </c>
      <c r="AC5" s="222"/>
    </row>
    <row r="6" spans="2:29" ht="15.75" x14ac:dyDescent="0.2">
      <c r="B6" s="53" t="s">
        <v>69</v>
      </c>
      <c r="C6" s="96"/>
      <c r="D6" s="54"/>
      <c r="E6" s="55" t="s">
        <v>3</v>
      </c>
      <c r="F6" s="56" t="s">
        <v>46</v>
      </c>
      <c r="G6" s="57" t="s">
        <v>4</v>
      </c>
      <c r="H6" s="56" t="s">
        <v>46</v>
      </c>
      <c r="I6" s="57" t="s">
        <v>4</v>
      </c>
      <c r="J6" s="56" t="s">
        <v>46</v>
      </c>
      <c r="K6" s="57" t="s">
        <v>4</v>
      </c>
      <c r="L6" s="56" t="s">
        <v>46</v>
      </c>
      <c r="M6" s="57" t="s">
        <v>4</v>
      </c>
      <c r="N6" s="56" t="s">
        <v>46</v>
      </c>
      <c r="O6" s="57" t="s">
        <v>4</v>
      </c>
      <c r="P6" s="56" t="s">
        <v>46</v>
      </c>
      <c r="Q6" s="57" t="s">
        <v>4</v>
      </c>
      <c r="R6" s="56" t="s">
        <v>46</v>
      </c>
      <c r="S6" s="57" t="s">
        <v>4</v>
      </c>
      <c r="T6" s="56" t="s">
        <v>46</v>
      </c>
      <c r="U6" s="57" t="s">
        <v>4</v>
      </c>
      <c r="V6" s="56" t="s">
        <v>46</v>
      </c>
      <c r="W6" s="57" t="s">
        <v>4</v>
      </c>
      <c r="X6" s="56" t="s">
        <v>46</v>
      </c>
      <c r="Y6" s="57" t="s">
        <v>4</v>
      </c>
      <c r="Z6" s="56" t="s">
        <v>46</v>
      </c>
      <c r="AA6" s="57" t="s">
        <v>4</v>
      </c>
      <c r="AB6" s="56" t="s">
        <v>46</v>
      </c>
      <c r="AC6" s="57" t="s">
        <v>4</v>
      </c>
    </row>
    <row r="7" spans="2:29" ht="19.5" customHeight="1" x14ac:dyDescent="0.2">
      <c r="B7" s="255" t="s">
        <v>73</v>
      </c>
      <c r="C7" s="253"/>
      <c r="D7" s="58" t="s">
        <v>74</v>
      </c>
      <c r="E7" s="59">
        <v>0.3</v>
      </c>
      <c r="F7" s="5"/>
      <c r="G7" s="31">
        <f>IF(Infos!$C$10="Abs","Abs",F7*$E7)</f>
        <v>0</v>
      </c>
      <c r="H7" s="6"/>
      <c r="I7" s="31">
        <f>IF(Infos!$C$11="Abs","Abs",H7*$E7)</f>
        <v>0</v>
      </c>
      <c r="J7" s="6"/>
      <c r="K7" s="31">
        <f>IF(Infos!$C$12="Abs","Abs",J7*$E7)</f>
        <v>0</v>
      </c>
      <c r="L7" s="6"/>
      <c r="M7" s="31">
        <f>IF(Infos!$C$13="Abs","Abs",L7*$E7)</f>
        <v>0</v>
      </c>
      <c r="N7" s="6"/>
      <c r="O7" s="31">
        <f>IF(Infos!$C$14="Abs","Abs",N7*$E7)</f>
        <v>0</v>
      </c>
      <c r="P7" s="6"/>
      <c r="Q7" s="31">
        <f>IF(Infos!$C$15="Abs","Abs",P7*$E7)</f>
        <v>0</v>
      </c>
      <c r="R7" s="6"/>
      <c r="S7" s="31">
        <f>IF(Infos!$C$16="Abs","Abs",R7*$E7)</f>
        <v>0</v>
      </c>
      <c r="T7" s="6"/>
      <c r="U7" s="31">
        <f>IF(Infos!$C$17="Abs","Abs",T7*$E7)</f>
        <v>0</v>
      </c>
      <c r="V7" s="6"/>
      <c r="W7" s="31">
        <f>IF(Infos!$C$18="Abs","Abs",V7*$E7)</f>
        <v>0</v>
      </c>
      <c r="X7" s="6"/>
      <c r="Y7" s="31">
        <f>IF(Infos!$C$19="Abs","Abs",X7*$E7)</f>
        <v>0</v>
      </c>
      <c r="Z7" s="6"/>
      <c r="AA7" s="31">
        <f>IF(Infos!$C$20="Abs","Abs",Z7*$E7)</f>
        <v>0</v>
      </c>
      <c r="AB7" s="6"/>
      <c r="AC7" s="31">
        <f>IF(Infos!$C$21="Abs","Abs",AB7*$E7)</f>
        <v>0</v>
      </c>
    </row>
    <row r="8" spans="2:29" ht="19.5" customHeight="1" x14ac:dyDescent="0.2">
      <c r="B8" s="256"/>
      <c r="C8" s="254"/>
      <c r="D8" s="60" t="s">
        <v>75</v>
      </c>
      <c r="E8" s="61">
        <v>0.3</v>
      </c>
      <c r="F8" s="5"/>
      <c r="G8" s="31">
        <f>IF(Infos!$C$10="Abs","Abs",F8*$E8)</f>
        <v>0</v>
      </c>
      <c r="H8" s="6"/>
      <c r="I8" s="31">
        <f>IF(Infos!$C$11="Abs","Abs",H8*$E8)</f>
        <v>0</v>
      </c>
      <c r="J8" s="6"/>
      <c r="K8" s="31">
        <f>IF(Infos!$C$12="Abs","Abs",J8*$E8)</f>
        <v>0</v>
      </c>
      <c r="L8" s="6"/>
      <c r="M8" s="31">
        <f>IF(Infos!$C$13="Abs","Abs",L8*$E8)</f>
        <v>0</v>
      </c>
      <c r="N8" s="6"/>
      <c r="O8" s="31">
        <f>IF(Infos!$C$14="Abs","Abs",N8*$E8)</f>
        <v>0</v>
      </c>
      <c r="P8" s="6"/>
      <c r="Q8" s="31">
        <f>IF(Infos!$C$15="Abs","Abs",P8*$E8)</f>
        <v>0</v>
      </c>
      <c r="R8" s="6"/>
      <c r="S8" s="31">
        <f>IF(Infos!$C$16="Abs","Abs",R8*$E8)</f>
        <v>0</v>
      </c>
      <c r="T8" s="6"/>
      <c r="U8" s="31">
        <f>IF(Infos!$C$17="Abs","Abs",T8*$E8)</f>
        <v>0</v>
      </c>
      <c r="V8" s="6"/>
      <c r="W8" s="31">
        <f>IF(Infos!$C$18="Abs","Abs",V8*$E8)</f>
        <v>0</v>
      </c>
      <c r="X8" s="6"/>
      <c r="Y8" s="31">
        <f>IF(Infos!$C$19="Abs","Abs",X8*$E8)</f>
        <v>0</v>
      </c>
      <c r="Z8" s="6"/>
      <c r="AA8" s="31">
        <f>IF(Infos!$C$20="Abs","Abs",Z8*$E8)</f>
        <v>0</v>
      </c>
      <c r="AB8" s="6"/>
      <c r="AC8" s="31">
        <f>IF(Infos!$C$21="Abs","Abs",AB8*$E8)</f>
        <v>0</v>
      </c>
    </row>
    <row r="9" spans="2:29" ht="19.5" customHeight="1" x14ac:dyDescent="0.2">
      <c r="B9" s="223" t="str">
        <f>"Nombre de points sur " &amp;SUM(E7:E8)*10</f>
        <v>Nombre de points sur 6</v>
      </c>
      <c r="C9" s="223"/>
      <c r="D9" s="223"/>
      <c r="E9" s="227"/>
      <c r="F9" s="32"/>
      <c r="G9" s="33" t="str">
        <f>IF(F$5="N°","",SUM(G7:G8))</f>
        <v/>
      </c>
      <c r="H9" s="34"/>
      <c r="I9" s="33" t="str">
        <f>IF(H$5="N°","",SUM(I7:I8))</f>
        <v/>
      </c>
      <c r="J9" s="34"/>
      <c r="K9" s="33" t="str">
        <f>IF(J$5="N°","",SUM(K7:K8))</f>
        <v/>
      </c>
      <c r="L9" s="34"/>
      <c r="M9" s="33" t="str">
        <f>IF(L$5="N°","",SUM(M7:M8))</f>
        <v/>
      </c>
      <c r="N9" s="34"/>
      <c r="O9" s="33" t="str">
        <f>IF(N$5="N°","",SUM(O7:O8))</f>
        <v/>
      </c>
      <c r="P9" s="34"/>
      <c r="Q9" s="33" t="str">
        <f>IF(P$5="N°","",SUM(Q7:Q8))</f>
        <v/>
      </c>
      <c r="R9" s="34"/>
      <c r="S9" s="33" t="str">
        <f>IF(R$5="N°","",SUM(S7:S8))</f>
        <v/>
      </c>
      <c r="T9" s="34"/>
      <c r="U9" s="33" t="str">
        <f>IF(T$5="N°","",SUM(U7:U8))</f>
        <v/>
      </c>
      <c r="V9" s="34"/>
      <c r="W9" s="33" t="str">
        <f>IF(V$5="N°","",SUM(W7:W8))</f>
        <v/>
      </c>
      <c r="X9" s="34"/>
      <c r="Y9" s="33" t="str">
        <f>IF(X$5="N°","",SUM(Y7:Y8))</f>
        <v/>
      </c>
      <c r="Z9" s="34"/>
      <c r="AA9" s="33" t="str">
        <f>IF(Z$5="N°","",SUM(AA7:AA8))</f>
        <v/>
      </c>
      <c r="AB9" s="34"/>
      <c r="AC9" s="33" t="str">
        <f>IF(AB$5="N°","",SUM(AC7:AC8))</f>
        <v/>
      </c>
    </row>
    <row r="10" spans="2:29" ht="3.75" customHeight="1" x14ac:dyDescent="0.2">
      <c r="B10" s="17"/>
      <c r="C10" s="17"/>
      <c r="D10" s="66"/>
      <c r="E10" s="67"/>
      <c r="F10" s="17"/>
      <c r="G10" s="68"/>
      <c r="H10" s="6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2:29" ht="15.75" x14ac:dyDescent="0.2">
      <c r="B11" s="53" t="s">
        <v>70</v>
      </c>
      <c r="C11" s="96"/>
      <c r="D11" s="69"/>
      <c r="E11" s="55" t="s">
        <v>3</v>
      </c>
      <c r="F11" s="70" t="s">
        <v>46</v>
      </c>
      <c r="G11" s="71" t="s">
        <v>4</v>
      </c>
      <c r="H11" s="70" t="s">
        <v>46</v>
      </c>
      <c r="I11" s="71" t="s">
        <v>4</v>
      </c>
      <c r="J11" s="70" t="s">
        <v>46</v>
      </c>
      <c r="K11" s="71" t="s">
        <v>4</v>
      </c>
      <c r="L11" s="70" t="s">
        <v>46</v>
      </c>
      <c r="M11" s="71" t="s">
        <v>4</v>
      </c>
      <c r="N11" s="70" t="s">
        <v>46</v>
      </c>
      <c r="O11" s="71" t="s">
        <v>4</v>
      </c>
      <c r="P11" s="70" t="s">
        <v>46</v>
      </c>
      <c r="Q11" s="71" t="s">
        <v>4</v>
      </c>
      <c r="R11" s="70" t="s">
        <v>46</v>
      </c>
      <c r="S11" s="71" t="s">
        <v>4</v>
      </c>
      <c r="T11" s="70" t="s">
        <v>46</v>
      </c>
      <c r="U11" s="71" t="s">
        <v>4</v>
      </c>
      <c r="V11" s="70" t="s">
        <v>46</v>
      </c>
      <c r="W11" s="71" t="s">
        <v>4</v>
      </c>
      <c r="X11" s="70" t="s">
        <v>46</v>
      </c>
      <c r="Y11" s="71" t="s">
        <v>4</v>
      </c>
      <c r="Z11" s="70" t="s">
        <v>46</v>
      </c>
      <c r="AA11" s="71" t="s">
        <v>4</v>
      </c>
      <c r="AB11" s="70" t="s">
        <v>46</v>
      </c>
      <c r="AC11" s="71" t="s">
        <v>4</v>
      </c>
    </row>
    <row r="12" spans="2:29" ht="21" customHeight="1" x14ac:dyDescent="0.2">
      <c r="B12" s="97" t="s">
        <v>76</v>
      </c>
      <c r="C12" s="98"/>
      <c r="D12" s="99"/>
      <c r="E12" s="59">
        <v>0.4</v>
      </c>
      <c r="F12" s="6"/>
      <c r="G12" s="31">
        <f>IF(Infos!$C$10="Abs","Abs",F12*$E12)</f>
        <v>0</v>
      </c>
      <c r="H12" s="6"/>
      <c r="I12" s="31">
        <f>IF(Infos!$C$11="Abs","Abs",H12*$E12)</f>
        <v>0</v>
      </c>
      <c r="J12" s="6"/>
      <c r="K12" s="31">
        <f>IF(Infos!$C$12="Abs","Abs",J12*$E12)</f>
        <v>0</v>
      </c>
      <c r="L12" s="6"/>
      <c r="M12" s="31">
        <f>IF(Infos!$C$13="Abs","Abs",L12*$E12)</f>
        <v>0</v>
      </c>
      <c r="N12" s="6"/>
      <c r="O12" s="31">
        <f>IF(Infos!$C$14="Abs","Abs",N12*$E12)</f>
        <v>0</v>
      </c>
      <c r="P12" s="6"/>
      <c r="Q12" s="31">
        <f>IF(Infos!$C$15="Abs","Abs",P12*$E12)</f>
        <v>0</v>
      </c>
      <c r="R12" s="6"/>
      <c r="S12" s="31">
        <f>IF(Infos!$C$16="Abs","Abs",R12*$E12)</f>
        <v>0</v>
      </c>
      <c r="T12" s="6"/>
      <c r="U12" s="31">
        <f>IF(Infos!$C$17="Abs","Abs",T12*$E12)</f>
        <v>0</v>
      </c>
      <c r="V12" s="6"/>
      <c r="W12" s="31">
        <f>IF(Infos!$C$18="Abs","Abs",V12*$E12)</f>
        <v>0</v>
      </c>
      <c r="X12" s="6"/>
      <c r="Y12" s="31">
        <f>IF(Infos!$C$19="Abs","Abs",X12*$E12)</f>
        <v>0</v>
      </c>
      <c r="Z12" s="6"/>
      <c r="AA12" s="31">
        <f>IF(Infos!$C$20="Abs","Abs",Z12*$E12)</f>
        <v>0</v>
      </c>
      <c r="AB12" s="6"/>
      <c r="AC12" s="31">
        <f>IF(Infos!$C$21="Abs","Abs",AB12*$E12)</f>
        <v>0</v>
      </c>
    </row>
    <row r="13" spans="2:29" ht="16.5" customHeight="1" x14ac:dyDescent="0.2">
      <c r="B13" s="217" t="str">
        <f>"Nombre de points sur " &amp;SUM(E12:E12)*10</f>
        <v>Nombre de points sur 4</v>
      </c>
      <c r="C13" s="217"/>
      <c r="D13" s="217"/>
      <c r="E13" s="223"/>
      <c r="F13" s="32"/>
      <c r="G13" s="33" t="str">
        <f>IF(F$5="N°","",SUM(G12:G12))</f>
        <v/>
      </c>
      <c r="H13" s="34"/>
      <c r="I13" s="33" t="str">
        <f>IF(H$5="N°","",SUM(I12:I12))</f>
        <v/>
      </c>
      <c r="J13" s="34"/>
      <c r="K13" s="33" t="str">
        <f>IF(J$5="N°","",SUM(K12:K12))</f>
        <v/>
      </c>
      <c r="L13" s="34"/>
      <c r="M13" s="33" t="str">
        <f>IF(L$5="N°","",SUM(M12:M12))</f>
        <v/>
      </c>
      <c r="N13" s="34"/>
      <c r="O13" s="33" t="str">
        <f>IF(N$5="N°","",SUM(O12:O12))</f>
        <v/>
      </c>
      <c r="P13" s="34"/>
      <c r="Q13" s="33" t="str">
        <f>IF(P$5="N°","",SUM(Q12:Q12))</f>
        <v/>
      </c>
      <c r="R13" s="34"/>
      <c r="S13" s="33" t="str">
        <f>IF(R$5="N°","",SUM(S12:S12))</f>
        <v/>
      </c>
      <c r="T13" s="34"/>
      <c r="U13" s="33" t="str">
        <f>IF(T$5="N°","",SUM(U12:U12))</f>
        <v/>
      </c>
      <c r="V13" s="34"/>
      <c r="W13" s="33" t="str">
        <f>IF(V$5="N°","",SUM(W12:W12))</f>
        <v/>
      </c>
      <c r="X13" s="34"/>
      <c r="Y13" s="33" t="str">
        <f>IF(X$5="N°","",SUM(Y12:Y12))</f>
        <v/>
      </c>
      <c r="Z13" s="34"/>
      <c r="AA13" s="33" t="str">
        <f>IF(Z$5="N°","",SUM(AA12:AA12))</f>
        <v/>
      </c>
      <c r="AB13" s="34"/>
      <c r="AC13" s="33" t="str">
        <f>IF(AB$5="N°","",SUM(AC12:AC12))</f>
        <v/>
      </c>
    </row>
    <row r="14" spans="2:29" ht="8.1" customHeight="1" x14ac:dyDescent="0.2">
      <c r="B14" s="17"/>
      <c r="C14" s="17"/>
      <c r="D14" s="66"/>
      <c r="E14" s="67"/>
      <c r="F14" s="17"/>
      <c r="G14" s="68"/>
      <c r="H14" s="68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2:29" ht="15" customHeight="1" x14ac:dyDescent="0.2">
      <c r="B15" s="53" t="s">
        <v>71</v>
      </c>
      <c r="C15" s="96"/>
      <c r="D15" s="78"/>
      <c r="E15" s="55" t="s">
        <v>3</v>
      </c>
      <c r="F15" s="70" t="s">
        <v>46</v>
      </c>
      <c r="G15" s="71" t="s">
        <v>4</v>
      </c>
      <c r="H15" s="70" t="s">
        <v>46</v>
      </c>
      <c r="I15" s="71" t="s">
        <v>4</v>
      </c>
      <c r="J15" s="70" t="s">
        <v>46</v>
      </c>
      <c r="K15" s="71" t="s">
        <v>4</v>
      </c>
      <c r="L15" s="70" t="s">
        <v>46</v>
      </c>
      <c r="M15" s="71" t="s">
        <v>4</v>
      </c>
      <c r="N15" s="70" t="s">
        <v>46</v>
      </c>
      <c r="O15" s="71" t="s">
        <v>4</v>
      </c>
      <c r="P15" s="70" t="s">
        <v>46</v>
      </c>
      <c r="Q15" s="71" t="s">
        <v>4</v>
      </c>
      <c r="R15" s="70" t="s">
        <v>46</v>
      </c>
      <c r="S15" s="71" t="s">
        <v>4</v>
      </c>
      <c r="T15" s="70" t="s">
        <v>46</v>
      </c>
      <c r="U15" s="71" t="s">
        <v>4</v>
      </c>
      <c r="V15" s="70" t="s">
        <v>46</v>
      </c>
      <c r="W15" s="71" t="s">
        <v>4</v>
      </c>
      <c r="X15" s="70" t="s">
        <v>46</v>
      </c>
      <c r="Y15" s="71" t="s">
        <v>4</v>
      </c>
      <c r="Z15" s="70" t="s">
        <v>46</v>
      </c>
      <c r="AA15" s="71" t="s">
        <v>4</v>
      </c>
      <c r="AB15" s="70" t="s">
        <v>46</v>
      </c>
      <c r="AC15" s="71" t="s">
        <v>4</v>
      </c>
    </row>
    <row r="16" spans="2:29" ht="27.75" customHeight="1" x14ac:dyDescent="0.2">
      <c r="B16" s="247" t="s">
        <v>77</v>
      </c>
      <c r="C16" s="248"/>
      <c r="D16" s="100" t="s">
        <v>78</v>
      </c>
      <c r="E16" s="59">
        <v>1</v>
      </c>
      <c r="F16" s="6"/>
      <c r="G16" s="31">
        <f>IF(Infos!$C$10="Abs","Abs",F16*$E16)</f>
        <v>0</v>
      </c>
      <c r="H16" s="6"/>
      <c r="I16" s="31">
        <f>IF(Infos!$C$11="Abs","Abs",H16*$E16)</f>
        <v>0</v>
      </c>
      <c r="J16" s="6"/>
      <c r="K16" s="31">
        <f>IF(Infos!$C$12="Abs","Abs",J16*$E16)</f>
        <v>0</v>
      </c>
      <c r="L16" s="6"/>
      <c r="M16" s="31">
        <f>IF(Infos!$C$13="Abs","Abs",L16*$E16)</f>
        <v>0</v>
      </c>
      <c r="N16" s="6"/>
      <c r="O16" s="31">
        <f>IF(Infos!$C$14="Abs","Abs",N16*$E16)</f>
        <v>0</v>
      </c>
      <c r="P16" s="6"/>
      <c r="Q16" s="31">
        <f>IF(Infos!$C$15="Abs","Abs",P16*$E16)</f>
        <v>0</v>
      </c>
      <c r="R16" s="6"/>
      <c r="S16" s="31">
        <f>IF(Infos!$C$16="Abs","Abs",R16*$E16)</f>
        <v>0</v>
      </c>
      <c r="T16" s="6"/>
      <c r="U16" s="31">
        <f>IF(Infos!$C$17="Abs","Abs",T16*$E16)</f>
        <v>0</v>
      </c>
      <c r="V16" s="6"/>
      <c r="W16" s="31">
        <f>IF(Infos!$C$18="Abs","Abs",V16*$E16)</f>
        <v>0</v>
      </c>
      <c r="X16" s="6"/>
      <c r="Y16" s="31">
        <f>IF(Infos!$C$19="Abs","Abs",X16*$E16)</f>
        <v>0</v>
      </c>
      <c r="Z16" s="6"/>
      <c r="AA16" s="31">
        <f>IF(Infos!$C$20="Abs","Abs",Z16*$E16)</f>
        <v>0</v>
      </c>
      <c r="AB16" s="6"/>
      <c r="AC16" s="31">
        <f>IF(Infos!$C$21="Abs","Abs",AB16*$E16)</f>
        <v>0</v>
      </c>
    </row>
    <row r="17" spans="2:29" ht="27.75" customHeight="1" x14ac:dyDescent="0.2">
      <c r="B17" s="249"/>
      <c r="C17" s="250"/>
      <c r="D17" s="101" t="s">
        <v>79</v>
      </c>
      <c r="E17" s="61">
        <v>1</v>
      </c>
      <c r="F17" s="6"/>
      <c r="G17" s="31">
        <f>IF(Infos!$C$10="Abs","Abs",F17*$E17)</f>
        <v>0</v>
      </c>
      <c r="H17" s="6"/>
      <c r="I17" s="31">
        <f>IF(Infos!$C$11="Abs","Abs",H17*$E17)</f>
        <v>0</v>
      </c>
      <c r="J17" s="6"/>
      <c r="K17" s="31">
        <f>IF(Infos!$C$12="Abs","Abs",J17*$E17)</f>
        <v>0</v>
      </c>
      <c r="L17" s="6"/>
      <c r="M17" s="31">
        <f>IF(Infos!$C$13="Abs","Abs",L17*$E17)</f>
        <v>0</v>
      </c>
      <c r="N17" s="6"/>
      <c r="O17" s="31">
        <f>IF(Infos!$C$14="Abs","Abs",N17*$E17)</f>
        <v>0</v>
      </c>
      <c r="P17" s="6"/>
      <c r="Q17" s="31">
        <f>IF(Infos!$C$15="Abs","Abs",P17*$E17)</f>
        <v>0</v>
      </c>
      <c r="R17" s="6"/>
      <c r="S17" s="31">
        <f>IF(Infos!$C$16="Abs","Abs",R17*$E17)</f>
        <v>0</v>
      </c>
      <c r="T17" s="6"/>
      <c r="U17" s="31">
        <f>IF(Infos!$C$17="Abs","Abs",T17*$E17)</f>
        <v>0</v>
      </c>
      <c r="V17" s="6"/>
      <c r="W17" s="31">
        <f>IF(Infos!$C$18="Abs","Abs",V17*$E17)</f>
        <v>0</v>
      </c>
      <c r="X17" s="6"/>
      <c r="Y17" s="31">
        <f>IF(Infos!$C$19="Abs","Abs",X17*$E17)</f>
        <v>0</v>
      </c>
      <c r="Z17" s="6"/>
      <c r="AA17" s="31">
        <f>IF(Infos!$C$20="Abs","Abs",Z17*$E17)</f>
        <v>0</v>
      </c>
      <c r="AB17" s="6"/>
      <c r="AC17" s="31">
        <f>IF(Infos!$C$21="Abs","Abs",AB17*$E17)</f>
        <v>0</v>
      </c>
    </row>
    <row r="18" spans="2:29" ht="27.75" customHeight="1" x14ac:dyDescent="0.2">
      <c r="B18" s="251"/>
      <c r="C18" s="252"/>
      <c r="D18" s="101" t="s">
        <v>80</v>
      </c>
      <c r="E18" s="61">
        <v>1</v>
      </c>
      <c r="F18" s="6"/>
      <c r="G18" s="31">
        <f>IF(Infos!$C$10="Abs","Abs",F18*$E18)</f>
        <v>0</v>
      </c>
      <c r="H18" s="6"/>
      <c r="I18" s="31">
        <f>IF(Infos!$C$11="Abs","Abs",H18*$E18)</f>
        <v>0</v>
      </c>
      <c r="J18" s="6"/>
      <c r="K18" s="31">
        <f>IF(Infos!$C$12="Abs","Abs",J18*$E18)</f>
        <v>0</v>
      </c>
      <c r="L18" s="6"/>
      <c r="M18" s="31">
        <f>IF(Infos!$C$13="Abs","Abs",L18*$E18)</f>
        <v>0</v>
      </c>
      <c r="N18" s="6"/>
      <c r="O18" s="31">
        <f>IF(Infos!$C$14="Abs","Abs",N18*$E18)</f>
        <v>0</v>
      </c>
      <c r="P18" s="6"/>
      <c r="Q18" s="31">
        <f>IF(Infos!$C$15="Abs","Abs",P18*$E18)</f>
        <v>0</v>
      </c>
      <c r="R18" s="6"/>
      <c r="S18" s="31">
        <f>IF(Infos!$C$16="Abs","Abs",R18*$E18)</f>
        <v>0</v>
      </c>
      <c r="T18" s="6"/>
      <c r="U18" s="31">
        <f>IF(Infos!$C$17="Abs","Abs",T18*$E18)</f>
        <v>0</v>
      </c>
      <c r="V18" s="6"/>
      <c r="W18" s="31">
        <f>IF(Infos!$C$18="Abs","Abs",V18*$E18)</f>
        <v>0</v>
      </c>
      <c r="X18" s="6"/>
      <c r="Y18" s="31">
        <f>IF(Infos!$C$19="Abs","Abs",X18*$E18)</f>
        <v>0</v>
      </c>
      <c r="Z18" s="6"/>
      <c r="AA18" s="31">
        <f>IF(Infos!$C$20="Abs","Abs",Z18*$E18)</f>
        <v>0</v>
      </c>
      <c r="AB18" s="6"/>
      <c r="AC18" s="31">
        <f>IF(Infos!$C$21="Abs","Abs",AB18*$E18)</f>
        <v>0</v>
      </c>
    </row>
    <row r="19" spans="2:29" ht="27.75" customHeight="1" x14ac:dyDescent="0.2">
      <c r="B19" s="241" t="s">
        <v>50</v>
      </c>
      <c r="C19" s="253"/>
      <c r="D19" s="100" t="s">
        <v>81</v>
      </c>
      <c r="E19" s="59">
        <v>0.7</v>
      </c>
      <c r="F19" s="6"/>
      <c r="G19" s="31">
        <f>IF(Infos!$C$10="Abs","Abs",F19*$E19)</f>
        <v>0</v>
      </c>
      <c r="H19" s="6"/>
      <c r="I19" s="31">
        <f>IF(Infos!$C$11="Abs","Abs",H19*$E19)</f>
        <v>0</v>
      </c>
      <c r="J19" s="6"/>
      <c r="K19" s="31">
        <f>IF(Infos!$C$12="Abs","Abs",J19*$E19)</f>
        <v>0</v>
      </c>
      <c r="L19" s="6"/>
      <c r="M19" s="31">
        <f>IF(Infos!$C$13="Abs","Abs",L19*$E19)</f>
        <v>0</v>
      </c>
      <c r="N19" s="6"/>
      <c r="O19" s="31">
        <f>IF(Infos!$C$14="Abs","Abs",N19*$E19)</f>
        <v>0</v>
      </c>
      <c r="P19" s="6"/>
      <c r="Q19" s="31">
        <f>IF(Infos!$C$15="Abs","Abs",P19*$E19)</f>
        <v>0</v>
      </c>
      <c r="R19" s="6"/>
      <c r="S19" s="31">
        <f>IF(Infos!$C$16="Abs","Abs",R19*$E19)</f>
        <v>0</v>
      </c>
      <c r="T19" s="6"/>
      <c r="U19" s="31">
        <f>IF(Infos!$C$17="Abs","Abs",T19*$E19)</f>
        <v>0</v>
      </c>
      <c r="V19" s="6"/>
      <c r="W19" s="31">
        <f>IF(Infos!$C$18="Abs","Abs",V19*$E19)</f>
        <v>0</v>
      </c>
      <c r="X19" s="6"/>
      <c r="Y19" s="31">
        <f>IF(Infos!$C$19="Abs","Abs",X19*$E19)</f>
        <v>0</v>
      </c>
      <c r="Z19" s="6"/>
      <c r="AA19" s="31">
        <f>IF(Infos!$C$20="Abs","Abs",Z19*$E19)</f>
        <v>0</v>
      </c>
      <c r="AB19" s="6"/>
      <c r="AC19" s="31">
        <f>IF(Infos!$C$21="Abs","Abs",AB19*$E19)</f>
        <v>0</v>
      </c>
    </row>
    <row r="20" spans="2:29" ht="27.75" customHeight="1" x14ac:dyDescent="0.2">
      <c r="B20" s="243"/>
      <c r="C20" s="254"/>
      <c r="D20" s="102" t="s">
        <v>82</v>
      </c>
      <c r="E20" s="61">
        <v>0.3</v>
      </c>
      <c r="F20" s="6"/>
      <c r="G20" s="31">
        <f>IF(Infos!$C$10="Abs","Abs",F20*$E20)</f>
        <v>0</v>
      </c>
      <c r="H20" s="6"/>
      <c r="I20" s="31">
        <f>IF(Infos!$C$11="Abs","Abs",H20*$E20)</f>
        <v>0</v>
      </c>
      <c r="J20" s="6"/>
      <c r="K20" s="31">
        <f>IF(Infos!$C$12="Abs","Abs",J20*$E20)</f>
        <v>0</v>
      </c>
      <c r="L20" s="6"/>
      <c r="M20" s="31">
        <f>IF(Infos!$C$13="Abs","Abs",L20*$E20)</f>
        <v>0</v>
      </c>
      <c r="N20" s="6"/>
      <c r="O20" s="31">
        <f>IF(Infos!$C$14="Abs","Abs",N20*$E20)</f>
        <v>0</v>
      </c>
      <c r="P20" s="6"/>
      <c r="Q20" s="31">
        <f>IF(Infos!$C$15="Abs","Abs",P20*$E20)</f>
        <v>0</v>
      </c>
      <c r="R20" s="6"/>
      <c r="S20" s="31">
        <f>IF(Infos!$C$16="Abs","Abs",R20*$E20)</f>
        <v>0</v>
      </c>
      <c r="T20" s="6"/>
      <c r="U20" s="31">
        <f>IF(Infos!$C$17="Abs","Abs",T20*$E20)</f>
        <v>0</v>
      </c>
      <c r="V20" s="6"/>
      <c r="W20" s="31">
        <f>IF(Infos!$C$18="Abs","Abs",V20*$E20)</f>
        <v>0</v>
      </c>
      <c r="X20" s="6"/>
      <c r="Y20" s="31">
        <f>IF(Infos!$C$19="Abs","Abs",X20*$E20)</f>
        <v>0</v>
      </c>
      <c r="Z20" s="6"/>
      <c r="AA20" s="31">
        <f>IF(Infos!$C$20="Abs","Abs",Z20*$E20)</f>
        <v>0</v>
      </c>
      <c r="AB20" s="6"/>
      <c r="AC20" s="31">
        <f>IF(Infos!$C$21="Abs","Abs",AB20*$E20)</f>
        <v>0</v>
      </c>
    </row>
    <row r="21" spans="2:29" ht="16.5" customHeight="1" x14ac:dyDescent="0.2">
      <c r="B21" s="217" t="str">
        <f>"Nombre de points sur " &amp;SUM(E16:E20)*10</f>
        <v>Nombre de points sur 40</v>
      </c>
      <c r="C21" s="217"/>
      <c r="D21" s="217"/>
      <c r="E21" s="223"/>
      <c r="F21" s="32"/>
      <c r="G21" s="33" t="str">
        <f>IF(F$5="N°","",SUM(G16:G20))</f>
        <v/>
      </c>
      <c r="H21" s="34"/>
      <c r="I21" s="33" t="str">
        <f>IF(H$5="N°","",SUM(I16:I20))</f>
        <v/>
      </c>
      <c r="J21" s="34"/>
      <c r="K21" s="33" t="str">
        <f>IF(J$5="N°","",SUM(K16:K20))</f>
        <v/>
      </c>
      <c r="L21" s="34"/>
      <c r="M21" s="33" t="str">
        <f>IF(L$5="N°","",SUM(M16:M20))</f>
        <v/>
      </c>
      <c r="N21" s="34"/>
      <c r="O21" s="33" t="str">
        <f>IF(N$5="N°","",SUM(O16:O20))</f>
        <v/>
      </c>
      <c r="P21" s="34"/>
      <c r="Q21" s="33" t="str">
        <f>IF(P$5="N°","",SUM(Q16:Q20))</f>
        <v/>
      </c>
      <c r="R21" s="34"/>
      <c r="S21" s="33" t="str">
        <f>IF(R$5="N°","",SUM(S16:S20))</f>
        <v/>
      </c>
      <c r="T21" s="34"/>
      <c r="U21" s="33" t="str">
        <f>IF(T$5="N°","",SUM(U16:U20))</f>
        <v/>
      </c>
      <c r="V21" s="34"/>
      <c r="W21" s="33" t="str">
        <f>IF(V$5="N°","",SUM(W16:W20))</f>
        <v/>
      </c>
      <c r="X21" s="34"/>
      <c r="Y21" s="33" t="str">
        <f>IF(X$5="N°","",SUM(Y16:Y20))</f>
        <v/>
      </c>
      <c r="Z21" s="34"/>
      <c r="AA21" s="33" t="str">
        <f>IF(Z$5="N°","",SUM(AA16:AA20))</f>
        <v/>
      </c>
      <c r="AB21" s="34"/>
      <c r="AC21" s="33" t="str">
        <f>IF(AB$5="N°","",SUM(AC16:AC20))</f>
        <v/>
      </c>
    </row>
    <row r="22" spans="2:29" ht="8.1" customHeight="1" x14ac:dyDescent="0.2">
      <c r="B22" s="17"/>
      <c r="C22" s="17"/>
      <c r="D22" s="66"/>
      <c r="E22" s="67"/>
      <c r="F22" s="17"/>
      <c r="G22" s="68"/>
      <c r="H22" s="68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2:29" ht="15" customHeight="1" x14ac:dyDescent="0.2">
      <c r="B23" s="53" t="s">
        <v>72</v>
      </c>
      <c r="C23" s="96"/>
      <c r="D23" s="78"/>
      <c r="E23" s="55" t="s">
        <v>3</v>
      </c>
      <c r="F23" s="70" t="s">
        <v>46</v>
      </c>
      <c r="G23" s="71" t="s">
        <v>4</v>
      </c>
      <c r="H23" s="70" t="s">
        <v>46</v>
      </c>
      <c r="I23" s="71" t="s">
        <v>4</v>
      </c>
      <c r="J23" s="70" t="s">
        <v>46</v>
      </c>
      <c r="K23" s="71" t="s">
        <v>4</v>
      </c>
      <c r="L23" s="70" t="s">
        <v>46</v>
      </c>
      <c r="M23" s="71" t="s">
        <v>4</v>
      </c>
      <c r="N23" s="70" t="s">
        <v>46</v>
      </c>
      <c r="O23" s="71" t="s">
        <v>4</v>
      </c>
      <c r="P23" s="70" t="s">
        <v>46</v>
      </c>
      <c r="Q23" s="71" t="s">
        <v>4</v>
      </c>
      <c r="R23" s="70" t="s">
        <v>46</v>
      </c>
      <c r="S23" s="71" t="s">
        <v>4</v>
      </c>
      <c r="T23" s="70" t="s">
        <v>46</v>
      </c>
      <c r="U23" s="71" t="s">
        <v>4</v>
      </c>
      <c r="V23" s="70" t="s">
        <v>46</v>
      </c>
      <c r="W23" s="71" t="s">
        <v>4</v>
      </c>
      <c r="X23" s="70" t="s">
        <v>46</v>
      </c>
      <c r="Y23" s="71" t="s">
        <v>4</v>
      </c>
      <c r="Z23" s="70" t="s">
        <v>46</v>
      </c>
      <c r="AA23" s="71" t="s">
        <v>4</v>
      </c>
      <c r="AB23" s="70" t="s">
        <v>46</v>
      </c>
      <c r="AC23" s="71" t="s">
        <v>4</v>
      </c>
    </row>
    <row r="24" spans="2:29" ht="22.5" customHeight="1" x14ac:dyDescent="0.2">
      <c r="B24" s="239" t="s">
        <v>83</v>
      </c>
      <c r="C24" s="103" t="s">
        <v>57</v>
      </c>
      <c r="D24" s="104" t="s">
        <v>108</v>
      </c>
      <c r="E24" s="59">
        <v>1</v>
      </c>
      <c r="F24" s="6"/>
      <c r="G24" s="31">
        <f>IF(Infos!$C$10="Abs","Abs",F24*$E24)</f>
        <v>0</v>
      </c>
      <c r="H24" s="6"/>
      <c r="I24" s="31">
        <f>IF(Infos!$C$11="Abs","Abs",H24*$E24)</f>
        <v>0</v>
      </c>
      <c r="J24" s="6"/>
      <c r="K24" s="31">
        <f>IF(Infos!$C$12="Abs","Abs",J24*$E24)</f>
        <v>0</v>
      </c>
      <c r="L24" s="6"/>
      <c r="M24" s="31">
        <f>IF(Infos!$C$13="Abs","Abs",L24*$E24)</f>
        <v>0</v>
      </c>
      <c r="N24" s="6"/>
      <c r="O24" s="31">
        <f>IF(Infos!$C$14="Abs","Abs",N24*$E24)</f>
        <v>0</v>
      </c>
      <c r="P24" s="6"/>
      <c r="Q24" s="31">
        <f>IF(Infos!$C$15="Abs","Abs",P24*$E24)</f>
        <v>0</v>
      </c>
      <c r="R24" s="6"/>
      <c r="S24" s="31">
        <f>IF(Infos!$C$16="Abs","Abs",R24*$E24)</f>
        <v>0</v>
      </c>
      <c r="T24" s="6"/>
      <c r="U24" s="31">
        <f>IF(Infos!$C$17="Abs","Abs",T24*$E24)</f>
        <v>0</v>
      </c>
      <c r="V24" s="6"/>
      <c r="W24" s="31">
        <f>IF(Infos!$C$18="Abs","Abs",V24*$E24)</f>
        <v>0</v>
      </c>
      <c r="X24" s="6"/>
      <c r="Y24" s="31">
        <f>IF(Infos!$C$19="Abs","Abs",X24*$E24)</f>
        <v>0</v>
      </c>
      <c r="Z24" s="6"/>
      <c r="AA24" s="31">
        <f>IF(Infos!$C$20="Abs","Abs",Z24*$E24)</f>
        <v>0</v>
      </c>
      <c r="AB24" s="6"/>
      <c r="AC24" s="31">
        <f>IF(Infos!$C$21="Abs","Abs",AB24*$E24)</f>
        <v>0</v>
      </c>
    </row>
    <row r="25" spans="2:29" ht="22.5" customHeight="1" x14ac:dyDescent="0.2">
      <c r="B25" s="240"/>
      <c r="C25" s="105" t="s">
        <v>109</v>
      </c>
      <c r="D25" s="102" t="s">
        <v>84</v>
      </c>
      <c r="E25" s="61">
        <v>0.6</v>
      </c>
      <c r="F25" s="6"/>
      <c r="G25" s="31">
        <f>IF(Infos!$C$10="Abs","Abs",F25*$E25)</f>
        <v>0</v>
      </c>
      <c r="H25" s="6"/>
      <c r="I25" s="31">
        <f>IF(Infos!$C$11="Abs","Abs",H25*$E25)</f>
        <v>0</v>
      </c>
      <c r="J25" s="6"/>
      <c r="K25" s="31">
        <f>IF(Infos!$C$12="Abs","Abs",J25*$E25)</f>
        <v>0</v>
      </c>
      <c r="L25" s="6"/>
      <c r="M25" s="31">
        <f>IF(Infos!$C$13="Abs","Abs",L25*$E25)</f>
        <v>0</v>
      </c>
      <c r="N25" s="6"/>
      <c r="O25" s="31">
        <f>IF(Infos!$C$14="Abs","Abs",N25*$E25)</f>
        <v>0</v>
      </c>
      <c r="P25" s="6"/>
      <c r="Q25" s="31">
        <f>IF(Infos!$C$15="Abs","Abs",P25*$E25)</f>
        <v>0</v>
      </c>
      <c r="R25" s="6"/>
      <c r="S25" s="31">
        <f>IF(Infos!$C$16="Abs","Abs",R25*$E25)</f>
        <v>0</v>
      </c>
      <c r="T25" s="6"/>
      <c r="U25" s="31">
        <f>IF(Infos!$C$17="Abs","Abs",T25*$E25)</f>
        <v>0</v>
      </c>
      <c r="V25" s="6"/>
      <c r="W25" s="31">
        <f>IF(Infos!$C$18="Abs","Abs",V25*$E25)</f>
        <v>0</v>
      </c>
      <c r="X25" s="6"/>
      <c r="Y25" s="31">
        <f>IF(Infos!$C$19="Abs","Abs",X25*$E25)</f>
        <v>0</v>
      </c>
      <c r="Z25" s="6"/>
      <c r="AA25" s="31">
        <f>IF(Infos!$C$20="Abs","Abs",Z25*$E25)</f>
        <v>0</v>
      </c>
      <c r="AB25" s="6"/>
      <c r="AC25" s="31">
        <f>IF(Infos!$C$21="Abs","Abs",AB25*$E25)</f>
        <v>0</v>
      </c>
    </row>
    <row r="26" spans="2:29" ht="25.5" customHeight="1" x14ac:dyDescent="0.2">
      <c r="B26" s="241" t="s">
        <v>51</v>
      </c>
      <c r="C26" s="244" t="s">
        <v>6</v>
      </c>
      <c r="D26" s="104" t="s">
        <v>112</v>
      </c>
      <c r="E26" s="59">
        <v>0.4</v>
      </c>
      <c r="F26" s="6"/>
      <c r="G26" s="31">
        <f>IF(Infos!$C$10="Abs","Abs",F26*$E26)</f>
        <v>0</v>
      </c>
      <c r="H26" s="6"/>
      <c r="I26" s="31">
        <f>IF(Infos!$C$11="Abs","Abs",H26*$E26)</f>
        <v>0</v>
      </c>
      <c r="J26" s="6"/>
      <c r="K26" s="31">
        <f>IF(Infos!$C$12="Abs","Abs",J26*$E26)</f>
        <v>0</v>
      </c>
      <c r="L26" s="6"/>
      <c r="M26" s="31">
        <f>IF(Infos!$C$13="Abs","Abs",L26*$E26)</f>
        <v>0</v>
      </c>
      <c r="N26" s="6"/>
      <c r="O26" s="31">
        <f>IF(Infos!$C$14="Abs","Abs",N26*$E26)</f>
        <v>0</v>
      </c>
      <c r="P26" s="6"/>
      <c r="Q26" s="31">
        <f>IF(Infos!$C$15="Abs","Abs",P26*$E26)</f>
        <v>0</v>
      </c>
      <c r="R26" s="6"/>
      <c r="S26" s="31">
        <f>IF(Infos!$C$16="Abs","Abs",R26*$E26)</f>
        <v>0</v>
      </c>
      <c r="T26" s="6"/>
      <c r="U26" s="31">
        <f>IF(Infos!$C$17="Abs","Abs",T26*$E26)</f>
        <v>0</v>
      </c>
      <c r="V26" s="6"/>
      <c r="W26" s="31">
        <f>IF(Infos!$C$18="Abs","Abs",V26*$E26)</f>
        <v>0</v>
      </c>
      <c r="X26" s="6"/>
      <c r="Y26" s="31">
        <f>IF(Infos!$C$19="Abs","Abs",X26*$E26)</f>
        <v>0</v>
      </c>
      <c r="Z26" s="6"/>
      <c r="AA26" s="31">
        <f>IF(Infos!$C$20="Abs","Abs",Z26*$E26)</f>
        <v>0</v>
      </c>
      <c r="AB26" s="6"/>
      <c r="AC26" s="31">
        <f>IF(Infos!$C$21="Abs","Abs",AB26*$E26)</f>
        <v>0</v>
      </c>
    </row>
    <row r="27" spans="2:29" ht="21.75" customHeight="1" x14ac:dyDescent="0.2">
      <c r="B27" s="242"/>
      <c r="C27" s="245"/>
      <c r="D27" s="101" t="s">
        <v>85</v>
      </c>
      <c r="E27" s="61">
        <v>0.4</v>
      </c>
      <c r="F27" s="6"/>
      <c r="G27" s="31">
        <f>IF(Infos!$C$10="Abs","Abs",F27*$E27)</f>
        <v>0</v>
      </c>
      <c r="H27" s="6"/>
      <c r="I27" s="31">
        <f>IF(Infos!$C$11="Abs","Abs",H27*$E27)</f>
        <v>0</v>
      </c>
      <c r="J27" s="6"/>
      <c r="K27" s="31">
        <f>IF(Infos!$C$12="Abs","Abs",J27*$E27)</f>
        <v>0</v>
      </c>
      <c r="L27" s="6"/>
      <c r="M27" s="31">
        <f>IF(Infos!$C$13="Abs","Abs",L27*$E27)</f>
        <v>0</v>
      </c>
      <c r="N27" s="6"/>
      <c r="O27" s="31">
        <f>IF(Infos!$C$14="Abs","Abs",N27*$E27)</f>
        <v>0</v>
      </c>
      <c r="P27" s="6"/>
      <c r="Q27" s="31">
        <f>IF(Infos!$C$15="Abs","Abs",P27*$E27)</f>
        <v>0</v>
      </c>
      <c r="R27" s="6"/>
      <c r="S27" s="31">
        <f>IF(Infos!$C$16="Abs","Abs",R27*$E27)</f>
        <v>0</v>
      </c>
      <c r="T27" s="6"/>
      <c r="U27" s="31">
        <f>IF(Infos!$C$17="Abs","Abs",T27*$E27)</f>
        <v>0</v>
      </c>
      <c r="V27" s="6"/>
      <c r="W27" s="31">
        <f>IF(Infos!$C$18="Abs","Abs",V27*$E27)</f>
        <v>0</v>
      </c>
      <c r="X27" s="6"/>
      <c r="Y27" s="31">
        <f>IF(Infos!$C$19="Abs","Abs",X27*$E27)</f>
        <v>0</v>
      </c>
      <c r="Z27" s="6"/>
      <c r="AA27" s="31">
        <f>IF(Infos!$C$20="Abs","Abs",Z27*$E27)</f>
        <v>0</v>
      </c>
      <c r="AB27" s="6"/>
      <c r="AC27" s="31">
        <f>IF(Infos!$C$21="Abs","Abs",AB27*$E27)</f>
        <v>0</v>
      </c>
    </row>
    <row r="28" spans="2:29" ht="22.5" customHeight="1" x14ac:dyDescent="0.2">
      <c r="B28" s="242"/>
      <c r="C28" s="245" t="s">
        <v>111</v>
      </c>
      <c r="D28" s="184" t="s">
        <v>112</v>
      </c>
      <c r="E28" s="59">
        <v>0.4</v>
      </c>
      <c r="F28" s="6"/>
      <c r="G28" s="31">
        <f>IF(Infos!$C$10="Abs","Abs",F28*$E28)</f>
        <v>0</v>
      </c>
      <c r="H28" s="6"/>
      <c r="I28" s="31">
        <f>IF(Infos!$C$11="Abs","Abs",H28*$E28)</f>
        <v>0</v>
      </c>
      <c r="J28" s="6"/>
      <c r="K28" s="31">
        <f>IF(Infos!$C$12="Abs","Abs",J28*$E28)</f>
        <v>0</v>
      </c>
      <c r="L28" s="6"/>
      <c r="M28" s="31">
        <f>IF(Infos!$C$13="Abs","Abs",L28*$E28)</f>
        <v>0</v>
      </c>
      <c r="N28" s="6"/>
      <c r="O28" s="31">
        <f>IF(Infos!$C$14="Abs","Abs",N28*$E28)</f>
        <v>0</v>
      </c>
      <c r="P28" s="6"/>
      <c r="Q28" s="31">
        <f>IF(Infos!$C$15="Abs","Abs",P28*$E28)</f>
        <v>0</v>
      </c>
      <c r="R28" s="6"/>
      <c r="S28" s="31">
        <f>IF(Infos!$C$16="Abs","Abs",R28*$E28)</f>
        <v>0</v>
      </c>
      <c r="T28" s="6"/>
      <c r="U28" s="31">
        <f>IF(Infos!$C$17="Abs","Abs",T28*$E28)</f>
        <v>0</v>
      </c>
      <c r="V28" s="6"/>
      <c r="W28" s="31">
        <f>IF(Infos!$C$18="Abs","Abs",V28*$E28)</f>
        <v>0</v>
      </c>
      <c r="X28" s="6"/>
      <c r="Y28" s="31">
        <f>IF(Infos!$C$19="Abs","Abs",X28*$E28)</f>
        <v>0</v>
      </c>
      <c r="Z28" s="6"/>
      <c r="AA28" s="31">
        <f>IF(Infos!$C$20="Abs","Abs",Z28*$E28)</f>
        <v>0</v>
      </c>
      <c r="AB28" s="6"/>
      <c r="AC28" s="31">
        <f>IF(Infos!$C$21="Abs","Abs",AB28*$E28)</f>
        <v>0</v>
      </c>
    </row>
    <row r="29" spans="2:29" ht="20.25" customHeight="1" x14ac:dyDescent="0.2">
      <c r="B29" s="242"/>
      <c r="C29" s="245"/>
      <c r="D29" s="101" t="s">
        <v>85</v>
      </c>
      <c r="E29" s="61">
        <v>0.4</v>
      </c>
      <c r="F29" s="6"/>
      <c r="G29" s="31">
        <f>IF(Infos!$C$10="Abs","Abs",F29*$E29)</f>
        <v>0</v>
      </c>
      <c r="H29" s="6"/>
      <c r="I29" s="31">
        <f>IF(Infos!$C$11="Abs","Abs",H29*$E29)</f>
        <v>0</v>
      </c>
      <c r="J29" s="6"/>
      <c r="K29" s="31">
        <f>IF(Infos!$C$12="Abs","Abs",J29*$E29)</f>
        <v>0</v>
      </c>
      <c r="L29" s="6"/>
      <c r="M29" s="31">
        <f>IF(Infos!$C$13="Abs","Abs",L29*$E29)</f>
        <v>0</v>
      </c>
      <c r="N29" s="6"/>
      <c r="O29" s="31">
        <f>IF(Infos!$C$14="Abs","Abs",N29*$E29)</f>
        <v>0</v>
      </c>
      <c r="P29" s="6"/>
      <c r="Q29" s="31">
        <f>IF(Infos!$C$15="Abs","Abs",P29*$E29)</f>
        <v>0</v>
      </c>
      <c r="R29" s="6"/>
      <c r="S29" s="31">
        <f>IF(Infos!$C$16="Abs","Abs",R29*$E29)</f>
        <v>0</v>
      </c>
      <c r="T29" s="6"/>
      <c r="U29" s="31">
        <f>IF(Infos!$C$17="Abs","Abs",T29*$E29)</f>
        <v>0</v>
      </c>
      <c r="V29" s="6"/>
      <c r="W29" s="31">
        <f>IF(Infos!$C$18="Abs","Abs",V29*$E29)</f>
        <v>0</v>
      </c>
      <c r="X29" s="6"/>
      <c r="Y29" s="31">
        <f>IF(Infos!$C$19="Abs","Abs",X29*$E29)</f>
        <v>0</v>
      </c>
      <c r="Z29" s="6"/>
      <c r="AA29" s="31">
        <f>IF(Infos!$C$20="Abs","Abs",Z29*$E29)</f>
        <v>0</v>
      </c>
      <c r="AB29" s="6"/>
      <c r="AC29" s="31">
        <f>IF(Infos!$C$21="Abs","Abs",AB29*$E29)</f>
        <v>0</v>
      </c>
    </row>
    <row r="30" spans="2:29" ht="22.5" customHeight="1" x14ac:dyDescent="0.2">
      <c r="B30" s="242"/>
      <c r="C30" s="245" t="s">
        <v>110</v>
      </c>
      <c r="D30" s="101" t="s">
        <v>84</v>
      </c>
      <c r="E30" s="59">
        <v>0.4</v>
      </c>
      <c r="F30" s="6"/>
      <c r="G30" s="31">
        <f>IF(Infos!$C$10="Abs","Abs",F30*$E30)</f>
        <v>0</v>
      </c>
      <c r="H30" s="6"/>
      <c r="I30" s="31">
        <f>IF(Infos!$C$11="Abs","Abs",H30*$E30)</f>
        <v>0</v>
      </c>
      <c r="J30" s="6"/>
      <c r="K30" s="31">
        <f>IF(Infos!$C$12="Abs","Abs",J30*$E30)</f>
        <v>0</v>
      </c>
      <c r="L30" s="6"/>
      <c r="M30" s="31">
        <f>IF(Infos!$C$13="Abs","Abs",L30*$E30)</f>
        <v>0</v>
      </c>
      <c r="N30" s="6"/>
      <c r="O30" s="31">
        <f>IF(Infos!$C$14="Abs","Abs",N30*$E30)</f>
        <v>0</v>
      </c>
      <c r="P30" s="6"/>
      <c r="Q30" s="31">
        <f>IF(Infos!$C$15="Abs","Abs",P30*$E30)</f>
        <v>0</v>
      </c>
      <c r="R30" s="6"/>
      <c r="S30" s="31">
        <f>IF(Infos!$C$16="Abs","Abs",R30*$E30)</f>
        <v>0</v>
      </c>
      <c r="T30" s="6"/>
      <c r="U30" s="31">
        <f>IF(Infos!$C$17="Abs","Abs",T30*$E30)</f>
        <v>0</v>
      </c>
      <c r="V30" s="6"/>
      <c r="W30" s="31">
        <f>IF(Infos!$C$18="Abs","Abs",V30*$E30)</f>
        <v>0</v>
      </c>
      <c r="X30" s="6"/>
      <c r="Y30" s="31">
        <f>IF(Infos!$C$19="Abs","Abs",X30*$E30)</f>
        <v>0</v>
      </c>
      <c r="Z30" s="6"/>
      <c r="AA30" s="31">
        <f>IF(Infos!$C$20="Abs","Abs",Z30*$E30)</f>
        <v>0</v>
      </c>
      <c r="AB30" s="6"/>
      <c r="AC30" s="31">
        <f>IF(Infos!$C$21="Abs","Abs",AB30*$E30)</f>
        <v>0</v>
      </c>
    </row>
    <row r="31" spans="2:29" ht="25.5" customHeight="1" x14ac:dyDescent="0.2">
      <c r="B31" s="243"/>
      <c r="C31" s="246"/>
      <c r="D31" s="102" t="s">
        <v>86</v>
      </c>
      <c r="E31" s="61">
        <v>0.4</v>
      </c>
      <c r="F31" s="6"/>
      <c r="G31" s="31">
        <f>IF(Infos!$C$10="Abs","Abs",F31*$E31)</f>
        <v>0</v>
      </c>
      <c r="H31" s="6"/>
      <c r="I31" s="31">
        <f>IF(Infos!$C$11="Abs","Abs",H31*$E31)</f>
        <v>0</v>
      </c>
      <c r="J31" s="6"/>
      <c r="K31" s="31">
        <f>IF(Infos!$C$12="Abs","Abs",J31*$E31)</f>
        <v>0</v>
      </c>
      <c r="L31" s="6"/>
      <c r="M31" s="31">
        <f>IF(Infos!$C$13="Abs","Abs",L31*$E31)</f>
        <v>0</v>
      </c>
      <c r="N31" s="6"/>
      <c r="O31" s="31">
        <f>IF(Infos!$C$14="Abs","Abs",N31*$E31)</f>
        <v>0</v>
      </c>
      <c r="P31" s="6"/>
      <c r="Q31" s="31">
        <f>IF(Infos!$C$15="Abs","Abs",P31*$E31)</f>
        <v>0</v>
      </c>
      <c r="R31" s="6"/>
      <c r="S31" s="31">
        <f>IF(Infos!$C$16="Abs","Abs",R31*$E31)</f>
        <v>0</v>
      </c>
      <c r="T31" s="6"/>
      <c r="U31" s="31">
        <f>IF(Infos!$C$17="Abs","Abs",T31*$E31)</f>
        <v>0</v>
      </c>
      <c r="V31" s="6"/>
      <c r="W31" s="31">
        <f>IF(Infos!$C$18="Abs","Abs",V31*$E31)</f>
        <v>0</v>
      </c>
      <c r="X31" s="6"/>
      <c r="Y31" s="31">
        <f>IF(Infos!$C$19="Abs","Abs",X31*$E31)</f>
        <v>0</v>
      </c>
      <c r="Z31" s="6"/>
      <c r="AA31" s="31">
        <f>IF(Infos!$C$20="Abs","Abs",Z31*$E31)</f>
        <v>0</v>
      </c>
      <c r="AB31" s="6"/>
      <c r="AC31" s="31">
        <f>IF(Infos!$C$21="Abs","Abs",AB31*$E31)</f>
        <v>0</v>
      </c>
    </row>
    <row r="32" spans="2:29" ht="16.5" customHeight="1" x14ac:dyDescent="0.2">
      <c r="B32" s="217" t="str">
        <f>"Nombre de points sur " &amp;SUM(E24:E31)*10</f>
        <v>Nombre de points sur 40</v>
      </c>
      <c r="C32" s="217"/>
      <c r="D32" s="217"/>
      <c r="E32" s="223"/>
      <c r="F32" s="32"/>
      <c r="G32" s="33" t="str">
        <f>IF(F$5="N°","",SUM(G24:G31))</f>
        <v/>
      </c>
      <c r="H32" s="34"/>
      <c r="I32" s="33" t="str">
        <f>IF(H$5="N°","",SUM(I24:I31))</f>
        <v/>
      </c>
      <c r="J32" s="34"/>
      <c r="K32" s="33" t="str">
        <f>IF(J$5="N°","",SUM(K24:K31))</f>
        <v/>
      </c>
      <c r="L32" s="34"/>
      <c r="M32" s="33" t="str">
        <f>IF(L$5="N°","",SUM(M24:M31))</f>
        <v/>
      </c>
      <c r="N32" s="34"/>
      <c r="O32" s="33" t="str">
        <f>IF(N$5="N°","",SUM(O24:O31))</f>
        <v/>
      </c>
      <c r="P32" s="34"/>
      <c r="Q32" s="33" t="str">
        <f>IF(P$5="N°","",SUM(Q24:Q31))</f>
        <v/>
      </c>
      <c r="R32" s="34"/>
      <c r="S32" s="33" t="str">
        <f>IF(R$5="N°","",SUM(S24:S31))</f>
        <v/>
      </c>
      <c r="T32" s="34"/>
      <c r="U32" s="33" t="str">
        <f>IF(T$5="N°","",SUM(U24:U31))</f>
        <v/>
      </c>
      <c r="V32" s="34"/>
      <c r="W32" s="33" t="str">
        <f>IF(V$5="N°","",SUM(W24:W31))</f>
        <v/>
      </c>
      <c r="X32" s="34"/>
      <c r="Y32" s="33" t="str">
        <f>IF(X$5="N°","",SUM(Y24:Y31))</f>
        <v/>
      </c>
      <c r="Z32" s="34"/>
      <c r="AA32" s="33" t="str">
        <f>IF(Z$5="N°","",SUM(AA24:AA31))</f>
        <v/>
      </c>
      <c r="AB32" s="34"/>
      <c r="AC32" s="33" t="str">
        <f>IF(AB$5="N°","",SUM(AC24:AC31))</f>
        <v/>
      </c>
    </row>
    <row r="33" spans="2:29" ht="8.1" customHeight="1" x14ac:dyDescent="0.2">
      <c r="B33" s="17"/>
      <c r="C33" s="17"/>
      <c r="D33" s="66"/>
      <c r="E33" s="67"/>
      <c r="F33" s="17"/>
      <c r="G33" s="68"/>
      <c r="H33" s="68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</sheetData>
  <sheetProtection algorithmName="SHA-512" hashValue="y9K6gutvjt2SEHx7pAUd+DPExJeKuZEmaBNakfH2En+YYAPEoDt8K2lz20RYrUeLWqKXG0gtEGaIwmLJyng0oA==" saltValue="ae7/H6tpL3BlHUuZh4yDDQ==" spinCount="100000" sheet="1" objects="1" scenarios="1" selectLockedCells="1"/>
  <mergeCells count="25">
    <mergeCell ref="Z5:AA5"/>
    <mergeCell ref="AB5:AC5"/>
    <mergeCell ref="O4:Q4"/>
    <mergeCell ref="F5:G5"/>
    <mergeCell ref="H5:I5"/>
    <mergeCell ref="J5:K5"/>
    <mergeCell ref="L5:M5"/>
    <mergeCell ref="N5:O5"/>
    <mergeCell ref="P5:Q5"/>
    <mergeCell ref="B7:C8"/>
    <mergeCell ref="R5:S5"/>
    <mergeCell ref="T5:U5"/>
    <mergeCell ref="V5:W5"/>
    <mergeCell ref="X5:Y5"/>
    <mergeCell ref="B32:E32"/>
    <mergeCell ref="B24:B25"/>
    <mergeCell ref="B26:B31"/>
    <mergeCell ref="B9:E9"/>
    <mergeCell ref="B13:E13"/>
    <mergeCell ref="C26:C27"/>
    <mergeCell ref="C28:C29"/>
    <mergeCell ref="C30:C31"/>
    <mergeCell ref="B16:C18"/>
    <mergeCell ref="B19:C20"/>
    <mergeCell ref="B21:E21"/>
  </mergeCells>
  <conditionalFormatting sqref="G9:Q9">
    <cfRule type="cellIs" dxfId="61" priority="110" operator="equal">
      <formula>0</formula>
    </cfRule>
  </conditionalFormatting>
  <conditionalFormatting sqref="R9:S9 G7:G8 K7:K8 M7:M8 O7:O8 Q7:Q8 S7:S8 U7:U8 W7:W8 Y7:Y8 AA7:AA8 AC7:AC9 G16:G20 I16:I20 K16:K20 M16:M20 O16:O20 Q16:Q20 S16:S20 U16:U20 W16:W20 Y16:Y20 AA16:AA20 AC16:AC20 I7:I8">
    <cfRule type="cellIs" dxfId="60" priority="109" operator="equal">
      <formula>0</formula>
    </cfRule>
  </conditionalFormatting>
  <conditionalFormatting sqref="T9:U9">
    <cfRule type="cellIs" dxfId="59" priority="108" operator="equal">
      <formula>0</formula>
    </cfRule>
  </conditionalFormatting>
  <conditionalFormatting sqref="V9:W9">
    <cfRule type="cellIs" dxfId="58" priority="107" operator="equal">
      <formula>0</formula>
    </cfRule>
  </conditionalFormatting>
  <conditionalFormatting sqref="X9:Y9">
    <cfRule type="cellIs" dxfId="57" priority="106" operator="equal">
      <formula>0</formula>
    </cfRule>
  </conditionalFormatting>
  <conditionalFormatting sqref="Z9:AA9">
    <cfRule type="cellIs" dxfId="56" priority="105" operator="equal">
      <formula>0</formula>
    </cfRule>
  </conditionalFormatting>
  <conditionalFormatting sqref="AB9:AC9">
    <cfRule type="cellIs" dxfId="55" priority="104" operator="equal">
      <formula>0</formula>
    </cfRule>
  </conditionalFormatting>
  <conditionalFormatting sqref="R21:S21 AC21">
    <cfRule type="cellIs" dxfId="54" priority="21" operator="equal">
      <formula>0</formula>
    </cfRule>
  </conditionalFormatting>
  <conditionalFormatting sqref="F7:F8 H16:H20 V16:V20 F16:F20 J16:J20 L16:L20 N16:N20 P16:P20 R16:R20 T16:T20 X16:X20 Z16:Z20 AB16:AB20">
    <cfRule type="cellIs" priority="103" operator="between">
      <formula>0</formula>
      <formula>10</formula>
    </cfRule>
  </conditionalFormatting>
  <conditionalFormatting sqref="H7:H8">
    <cfRule type="cellIs" priority="102" operator="between">
      <formula>0</formula>
      <formula>10</formula>
    </cfRule>
  </conditionalFormatting>
  <conditionalFormatting sqref="J7:J8">
    <cfRule type="cellIs" priority="101" operator="between">
      <formula>0</formula>
      <formula>10</formula>
    </cfRule>
  </conditionalFormatting>
  <conditionalFormatting sqref="L7:L8">
    <cfRule type="cellIs" priority="100" operator="between">
      <formula>0</formula>
      <formula>10</formula>
    </cfRule>
  </conditionalFormatting>
  <conditionalFormatting sqref="N7:N8">
    <cfRule type="cellIs" priority="99" operator="between">
      <formula>0</formula>
      <formula>10</formula>
    </cfRule>
  </conditionalFormatting>
  <conditionalFormatting sqref="P7:P8">
    <cfRule type="cellIs" priority="98" operator="between">
      <formula>0</formula>
      <formula>10</formula>
    </cfRule>
  </conditionalFormatting>
  <conditionalFormatting sqref="R7:R8">
    <cfRule type="cellIs" priority="97" operator="between">
      <formula>0</formula>
      <formula>10</formula>
    </cfRule>
  </conditionalFormatting>
  <conditionalFormatting sqref="T7:T8">
    <cfRule type="cellIs" priority="96" operator="between">
      <formula>0</formula>
      <formula>10</formula>
    </cfRule>
  </conditionalFormatting>
  <conditionalFormatting sqref="V7:V8">
    <cfRule type="cellIs" priority="95" operator="between">
      <formula>0</formula>
      <formula>10</formula>
    </cfRule>
  </conditionalFormatting>
  <conditionalFormatting sqref="X7:X8">
    <cfRule type="cellIs" priority="94" operator="between">
      <formula>0</formula>
      <formula>10</formula>
    </cfRule>
  </conditionalFormatting>
  <conditionalFormatting sqref="Z7:Z8">
    <cfRule type="cellIs" priority="93" operator="between">
      <formula>0</formula>
      <formula>10</formula>
    </cfRule>
  </conditionalFormatting>
  <conditionalFormatting sqref="AB7:AB8">
    <cfRule type="cellIs" priority="92" operator="between">
      <formula>0</formula>
      <formula>10</formula>
    </cfRule>
  </conditionalFormatting>
  <conditionalFormatting sqref="G12 I12 K12 M12 O12 Q12 S12 U12 W12 Y12 AA12 AC12">
    <cfRule type="cellIs" dxfId="53" priority="91" operator="equal">
      <formula>0</formula>
    </cfRule>
  </conditionalFormatting>
  <conditionalFormatting sqref="F12">
    <cfRule type="cellIs" priority="90" operator="between">
      <formula>0</formula>
      <formula>10</formula>
    </cfRule>
  </conditionalFormatting>
  <conditionalFormatting sqref="H12">
    <cfRule type="cellIs" priority="89" operator="between">
      <formula>0</formula>
      <formula>10</formula>
    </cfRule>
  </conditionalFormatting>
  <conditionalFormatting sqref="J12">
    <cfRule type="cellIs" priority="88" operator="between">
      <formula>0</formula>
      <formula>10</formula>
    </cfRule>
  </conditionalFormatting>
  <conditionalFormatting sqref="L12">
    <cfRule type="cellIs" priority="87" operator="between">
      <formula>0</formula>
      <formula>10</formula>
    </cfRule>
  </conditionalFormatting>
  <conditionalFormatting sqref="N12">
    <cfRule type="cellIs" priority="86" operator="between">
      <formula>0</formula>
      <formula>10</formula>
    </cfRule>
  </conditionalFormatting>
  <conditionalFormatting sqref="P12">
    <cfRule type="cellIs" priority="85" operator="between">
      <formula>0</formula>
      <formula>10</formula>
    </cfRule>
  </conditionalFormatting>
  <conditionalFormatting sqref="R12">
    <cfRule type="cellIs" priority="84" operator="between">
      <formula>0</formula>
      <formula>10</formula>
    </cfRule>
  </conditionalFormatting>
  <conditionalFormatting sqref="T12">
    <cfRule type="cellIs" priority="83" operator="between">
      <formula>0</formula>
      <formula>10</formula>
    </cfRule>
  </conditionalFormatting>
  <conditionalFormatting sqref="V12">
    <cfRule type="cellIs" priority="82" operator="between">
      <formula>0</formula>
      <formula>10</formula>
    </cfRule>
  </conditionalFormatting>
  <conditionalFormatting sqref="X12">
    <cfRule type="cellIs" priority="81" operator="between">
      <formula>0</formula>
      <formula>10</formula>
    </cfRule>
  </conditionalFormatting>
  <conditionalFormatting sqref="Z12">
    <cfRule type="cellIs" priority="80" operator="between">
      <formula>0</formula>
      <formula>10</formula>
    </cfRule>
  </conditionalFormatting>
  <conditionalFormatting sqref="AB12">
    <cfRule type="cellIs" priority="79" operator="between">
      <formula>0</formula>
      <formula>10</formula>
    </cfRule>
  </conditionalFormatting>
  <conditionalFormatting sqref="T13:U13">
    <cfRule type="cellIs" dxfId="52" priority="50" operator="equal">
      <formula>0</formula>
    </cfRule>
  </conditionalFormatting>
  <conditionalFormatting sqref="G24:G31 I24:I31 K24:K31 M24:M31 O24:O31 Q24:Q31 S24:S31 U24:U31 W24:W31 Y24:Y31 AA24:AA31 AC24:AC31">
    <cfRule type="cellIs" dxfId="51" priority="15" operator="equal">
      <formula>0</formula>
    </cfRule>
  </conditionalFormatting>
  <conditionalFormatting sqref="G13:Q13">
    <cfRule type="cellIs" dxfId="50" priority="52" operator="equal">
      <formula>0</formula>
    </cfRule>
  </conditionalFormatting>
  <conditionalFormatting sqref="R13:S13 AC13">
    <cfRule type="cellIs" dxfId="49" priority="51" operator="equal">
      <formula>0</formula>
    </cfRule>
  </conditionalFormatting>
  <conditionalFormatting sqref="V13:W13">
    <cfRule type="cellIs" dxfId="48" priority="49" operator="equal">
      <formula>0</formula>
    </cfRule>
  </conditionalFormatting>
  <conditionalFormatting sqref="X13:Y13">
    <cfRule type="cellIs" dxfId="47" priority="48" operator="equal">
      <formula>0</formula>
    </cfRule>
  </conditionalFormatting>
  <conditionalFormatting sqref="Z13:AA13">
    <cfRule type="cellIs" dxfId="46" priority="47" operator="equal">
      <formula>0</formula>
    </cfRule>
  </conditionalFormatting>
  <conditionalFormatting sqref="AB13:AC13">
    <cfRule type="cellIs" dxfId="45" priority="46" operator="equal">
      <formula>0</formula>
    </cfRule>
  </conditionalFormatting>
  <conditionalFormatting sqref="Z21:AA21">
    <cfRule type="cellIs" dxfId="44" priority="17" operator="equal">
      <formula>0</formula>
    </cfRule>
  </conditionalFormatting>
  <conditionalFormatting sqref="AB21:AC21">
    <cfRule type="cellIs" dxfId="43" priority="16" operator="equal">
      <formula>0</formula>
    </cfRule>
  </conditionalFormatting>
  <conditionalFormatting sqref="R32">
    <cfRule type="cellIs" dxfId="42" priority="10" operator="equal">
      <formula>0</formula>
    </cfRule>
  </conditionalFormatting>
  <conditionalFormatting sqref="T21:U21">
    <cfRule type="cellIs" dxfId="41" priority="20" operator="equal">
      <formula>0</formula>
    </cfRule>
  </conditionalFormatting>
  <conditionalFormatting sqref="V21:W21">
    <cfRule type="cellIs" dxfId="40" priority="19" operator="equal">
      <formula>0</formula>
    </cfRule>
  </conditionalFormatting>
  <conditionalFormatting sqref="H32 P32 N32 L32 J32">
    <cfRule type="cellIs" dxfId="39" priority="11" operator="equal">
      <formula>0</formula>
    </cfRule>
  </conditionalFormatting>
  <conditionalFormatting sqref="V32">
    <cfRule type="cellIs" dxfId="38" priority="8" operator="equal">
      <formula>0</formula>
    </cfRule>
  </conditionalFormatting>
  <conditionalFormatting sqref="T32">
    <cfRule type="cellIs" dxfId="37" priority="9" operator="equal">
      <formula>0</formula>
    </cfRule>
  </conditionalFormatting>
  <conditionalFormatting sqref="X32">
    <cfRule type="cellIs" dxfId="36" priority="7" operator="equal">
      <formula>0</formula>
    </cfRule>
  </conditionalFormatting>
  <conditionalFormatting sqref="Z32">
    <cfRule type="cellIs" dxfId="35" priority="6" operator="equal">
      <formula>0</formula>
    </cfRule>
  </conditionalFormatting>
  <conditionalFormatting sqref="AB32">
    <cfRule type="cellIs" dxfId="34" priority="5" operator="equal">
      <formula>0</formula>
    </cfRule>
  </conditionalFormatting>
  <conditionalFormatting sqref="G21:Q21">
    <cfRule type="cellIs" dxfId="33" priority="22" operator="equal">
      <formula>0</formula>
    </cfRule>
  </conditionalFormatting>
  <conditionalFormatting sqref="X21:Y21">
    <cfRule type="cellIs" dxfId="32" priority="18" operator="equal">
      <formula>0</formula>
    </cfRule>
  </conditionalFormatting>
  <conditionalFormatting sqref="H24:H31 F24:F31 V24:V31 J24:J31 L24:L31 N24:N31 P24:P31 R24:R31 T24:T31 X24:X31 Z24:Z31 AB24:AB31">
    <cfRule type="cellIs" priority="14" operator="between">
      <formula>0</formula>
      <formula>10</formula>
    </cfRule>
  </conditionalFormatting>
  <dataValidations count="2">
    <dataValidation type="whole" operator="lessThanOrEqual" allowBlank="1" showInputMessage="1" showErrorMessage="1" error="Saisir un nombre entier inférieur ou égal à 10" sqref="AB24:AB31 H7:H8 J7:J8 L7:L8 N7:N8 P7:P8 R7:R8 T7:T8 V7:V8 X7:X8 Z7:Z8 AB7:AB8 Z24:Z31 H12 J12 L12 N12 P12 R12 T12 V12 X12 Z12 AB12 V24:V31 H16:H20 X24:X31 J16:J20 L16:L20 N16:N20 P16:P20 R16:R20 T16:T20 V16:V20 X16:X20 Z16:Z20 AB16:AB20 T24:T31 H24:H31 J24:J31 L24:L31 N24:N31 P24:P31 R24:R31">
      <formula1>10</formula1>
    </dataValidation>
    <dataValidation type="whole" operator="lessThanOrEqual" allowBlank="1" showInputMessage="1" showErrorMessage="1" error="Saisir un nombre entier inférieur ou égal à 10" prompt="Points entiers sur 10" sqref="F7:F8 F12 F16:F20 F24:F31">
      <formula1>10</formula1>
    </dataValidation>
  </dataValidations>
  <printOptions horizontalCentered="1" verticalCentered="1"/>
  <pageMargins left="0.19685039370078741" right="0" top="0" bottom="0" header="0.31496062992125984" footer="0.31496062992125984"/>
  <pageSetup paperSize="9" orientation="landscape" horizontalDpi="4294967293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A16"/>
  <sheetViews>
    <sheetView showGridLines="0" zoomScaleNormal="100" workbookViewId="0">
      <pane xSplit="3" ySplit="5" topLeftCell="D12" activePane="bottomRight" state="frozen"/>
      <selection pane="topRight" activeCell="C1" sqref="C1"/>
      <selection pane="bottomLeft" activeCell="A7" sqref="A7"/>
      <selection pane="bottomRight" activeCell="D12" sqref="D12:D13"/>
    </sheetView>
  </sheetViews>
  <sheetFormatPr baseColWidth="10" defaultColWidth="12" defaultRowHeight="12.75" outlineLevelCol="1" x14ac:dyDescent="0.2"/>
  <cols>
    <col min="1" max="1" width="4" style="11" customWidth="1"/>
    <col min="2" max="2" width="35.1640625" style="11" customWidth="1"/>
    <col min="3" max="3" width="9.5" style="92" customWidth="1"/>
    <col min="4" max="4" width="7.5" style="11" customWidth="1" outlineLevel="1"/>
    <col min="5" max="5" width="6.5" style="11" customWidth="1"/>
    <col min="6" max="6" width="7.5" style="11" customWidth="1" outlineLevel="1"/>
    <col min="7" max="7" width="6.5" style="11" customWidth="1"/>
    <col min="8" max="8" width="7.5" style="11" customWidth="1" outlineLevel="1"/>
    <col min="9" max="9" width="6.5" style="11" customWidth="1"/>
    <col min="10" max="10" width="7.5" style="11" customWidth="1" outlineLevel="1"/>
    <col min="11" max="11" width="6.5" style="11" customWidth="1"/>
    <col min="12" max="12" width="7.5" style="11" customWidth="1" outlineLevel="1"/>
    <col min="13" max="13" width="6.5" style="11" customWidth="1"/>
    <col min="14" max="14" width="7.5" style="11" customWidth="1" outlineLevel="1"/>
    <col min="15" max="15" width="6.5" style="11" customWidth="1"/>
    <col min="16" max="16" width="7.5" style="11" customWidth="1" outlineLevel="1"/>
    <col min="17" max="17" width="6.5" style="11" customWidth="1"/>
    <col min="18" max="18" width="7.5" style="11" customWidth="1" outlineLevel="1"/>
    <col min="19" max="19" width="6.5" style="11" customWidth="1"/>
    <col min="20" max="20" width="7.5" style="11" customWidth="1" outlineLevel="1"/>
    <col min="21" max="21" width="6.5" style="11" customWidth="1"/>
    <col min="22" max="22" width="7.5" style="11" customWidth="1" outlineLevel="1"/>
    <col min="23" max="23" width="6.5" style="11" customWidth="1"/>
    <col min="24" max="24" width="7.5" style="11" customWidth="1" outlineLevel="1"/>
    <col min="25" max="25" width="6.5" style="11" customWidth="1"/>
    <col min="26" max="26" width="7.5" style="11" customWidth="1" outlineLevel="1"/>
    <col min="27" max="27" width="6.5" style="11" customWidth="1"/>
    <col min="28" max="16384" width="12" style="11"/>
  </cols>
  <sheetData>
    <row r="1" spans="2:27" ht="14.25" customHeight="1" x14ac:dyDescent="0.2">
      <c r="B1" s="95" t="str">
        <f>Infos!B5</f>
        <v>CAP Boulanger</v>
      </c>
      <c r="C1" s="43"/>
      <c r="D1" s="10"/>
      <c r="E1" s="10"/>
      <c r="F1" s="10"/>
      <c r="G1" s="10"/>
      <c r="H1" s="10"/>
      <c r="I1" s="10"/>
      <c r="J1" s="10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2:27" ht="24" customHeight="1" x14ac:dyDescent="0.2">
      <c r="B2" s="13" t="str">
        <f>Infos!F5</f>
        <v>EP2 Production</v>
      </c>
      <c r="C2" s="4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27" ht="12" customHeight="1" x14ac:dyDescent="0.2">
      <c r="B3" s="15">
        <f>Infos!F7</f>
        <v>0</v>
      </c>
      <c r="C3" s="47"/>
      <c r="D3" s="17"/>
      <c r="E3" s="17"/>
      <c r="F3" s="17"/>
      <c r="G3" s="17"/>
      <c r="H3" s="17"/>
      <c r="I3" s="17"/>
      <c r="J3" s="17"/>
      <c r="K3" s="17"/>
      <c r="L3" s="12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2:27" ht="17.25" customHeight="1" x14ac:dyDescent="0.2">
      <c r="B4" s="19">
        <f>Infos!B7</f>
        <v>0</v>
      </c>
      <c r="C4" s="49"/>
      <c r="D4" s="21"/>
      <c r="E4" s="21"/>
      <c r="F4" s="22"/>
      <c r="G4" s="17"/>
      <c r="H4" s="17"/>
      <c r="I4" s="17"/>
      <c r="J4" s="17"/>
      <c r="K4" s="23"/>
      <c r="L4" s="23"/>
      <c r="M4" s="219"/>
      <c r="N4" s="219"/>
      <c r="O4" s="219"/>
    </row>
    <row r="5" spans="2:27" ht="12.75" customHeight="1" x14ac:dyDescent="0.2">
      <c r="B5" s="50"/>
      <c r="C5" s="52" t="s">
        <v>5</v>
      </c>
      <c r="D5" s="221" t="str">
        <f>"N°" &amp; Infos!B10</f>
        <v>N°</v>
      </c>
      <c r="E5" s="228"/>
      <c r="F5" s="221" t="str">
        <f>"N°"&amp; Infos!B11</f>
        <v>N°</v>
      </c>
      <c r="G5" s="228"/>
      <c r="H5" s="221" t="str">
        <f>"N°"&amp; Infos!B12</f>
        <v>N°</v>
      </c>
      <c r="I5" s="222"/>
      <c r="J5" s="221" t="str">
        <f>"N°"&amp; Infos!B13</f>
        <v>N°</v>
      </c>
      <c r="K5" s="222"/>
      <c r="L5" s="221" t="str">
        <f>"N°"&amp; Infos!B14</f>
        <v>N°</v>
      </c>
      <c r="M5" s="222"/>
      <c r="N5" s="221" t="str">
        <f>"N°"&amp; Infos!B15</f>
        <v>N°</v>
      </c>
      <c r="O5" s="222"/>
      <c r="P5" s="221" t="str">
        <f>"N°"&amp; Infos!B16</f>
        <v>N°</v>
      </c>
      <c r="Q5" s="222"/>
      <c r="R5" s="221" t="str">
        <f>"N°"&amp; Infos!B17</f>
        <v>N°</v>
      </c>
      <c r="S5" s="222"/>
      <c r="T5" s="221" t="str">
        <f>"N°"&amp; Infos!$B18</f>
        <v>N°</v>
      </c>
      <c r="U5" s="222"/>
      <c r="V5" s="221" t="str">
        <f>"N°"&amp; Infos!$B19</f>
        <v>N°</v>
      </c>
      <c r="W5" s="222"/>
      <c r="X5" s="221" t="str">
        <f>"N°"&amp; Infos!$B20</f>
        <v>N°</v>
      </c>
      <c r="Y5" s="222"/>
      <c r="Z5" s="221" t="str">
        <f>"N°"&amp; Infos!$B21</f>
        <v>N°</v>
      </c>
      <c r="AA5" s="222"/>
    </row>
    <row r="6" spans="2:27" ht="31.5" x14ac:dyDescent="0.2">
      <c r="B6" s="106" t="s">
        <v>87</v>
      </c>
      <c r="C6" s="55" t="s">
        <v>3</v>
      </c>
      <c r="D6" s="56" t="s">
        <v>46</v>
      </c>
      <c r="E6" s="57" t="s">
        <v>4</v>
      </c>
      <c r="F6" s="56" t="s">
        <v>46</v>
      </c>
      <c r="G6" s="57" t="s">
        <v>4</v>
      </c>
      <c r="H6" s="56" t="s">
        <v>46</v>
      </c>
      <c r="I6" s="57" t="s">
        <v>4</v>
      </c>
      <c r="J6" s="56" t="s">
        <v>46</v>
      </c>
      <c r="K6" s="57" t="s">
        <v>4</v>
      </c>
      <c r="L6" s="56" t="s">
        <v>46</v>
      </c>
      <c r="M6" s="57" t="s">
        <v>4</v>
      </c>
      <c r="N6" s="56" t="s">
        <v>46</v>
      </c>
      <c r="O6" s="57" t="s">
        <v>4</v>
      </c>
      <c r="P6" s="56" t="s">
        <v>46</v>
      </c>
      <c r="Q6" s="57" t="s">
        <v>4</v>
      </c>
      <c r="R6" s="56" t="s">
        <v>46</v>
      </c>
      <c r="S6" s="57" t="s">
        <v>4</v>
      </c>
      <c r="T6" s="56" t="s">
        <v>46</v>
      </c>
      <c r="U6" s="57" t="s">
        <v>4</v>
      </c>
      <c r="V6" s="56" t="s">
        <v>46</v>
      </c>
      <c r="W6" s="57" t="s">
        <v>4</v>
      </c>
      <c r="X6" s="56" t="s">
        <v>46</v>
      </c>
      <c r="Y6" s="57" t="s">
        <v>4</v>
      </c>
      <c r="Z6" s="56" t="s">
        <v>46</v>
      </c>
      <c r="AA6" s="57" t="s">
        <v>4</v>
      </c>
    </row>
    <row r="7" spans="2:27" ht="20.25" customHeight="1" x14ac:dyDescent="0.2">
      <c r="B7" s="107" t="s">
        <v>88</v>
      </c>
      <c r="C7" s="59">
        <v>0.5</v>
      </c>
      <c r="D7" s="5"/>
      <c r="E7" s="31">
        <f>IF(Infos!$C$10="Abs","Abs",D7*$C7)</f>
        <v>0</v>
      </c>
      <c r="F7" s="6"/>
      <c r="G7" s="31">
        <f>IF(Infos!$C$11="Abs","Abs",F7*$C7)</f>
        <v>0</v>
      </c>
      <c r="H7" s="6"/>
      <c r="I7" s="31">
        <f>IF(Infos!$C$12="Abs","Abs",H7*$C7)</f>
        <v>0</v>
      </c>
      <c r="J7" s="6"/>
      <c r="K7" s="31">
        <f>IF(Infos!$C$13="Abs","Abs",J7*$C7)</f>
        <v>0</v>
      </c>
      <c r="L7" s="6"/>
      <c r="M7" s="31">
        <f>IF(Infos!$C$14="Abs","Abs",L7*$C7)</f>
        <v>0</v>
      </c>
      <c r="N7" s="6"/>
      <c r="O7" s="31">
        <f>IF(Infos!$C$15="Abs","Abs",N7*$C7)</f>
        <v>0</v>
      </c>
      <c r="P7" s="6"/>
      <c r="Q7" s="31">
        <f>IF(Infos!$C$16="Abs","Abs",P7*$C7)</f>
        <v>0</v>
      </c>
      <c r="R7" s="6"/>
      <c r="S7" s="31">
        <f>IF(Infos!$C$17="Abs","Abs",R7*$C7)</f>
        <v>0</v>
      </c>
      <c r="T7" s="6"/>
      <c r="U7" s="31">
        <f>IF(Infos!$C$18="Abs","Abs",T7*$C7)</f>
        <v>0</v>
      </c>
      <c r="V7" s="6"/>
      <c r="W7" s="31">
        <f>IF(Infos!$C$19="Abs","Abs",V7*$C7)</f>
        <v>0</v>
      </c>
      <c r="X7" s="6"/>
      <c r="Y7" s="31">
        <f>IF(Infos!$C$20="Abs","Abs",X7*$C7)</f>
        <v>0</v>
      </c>
      <c r="Z7" s="6"/>
      <c r="AA7" s="31">
        <f>IF(Infos!$C$21="Abs","Abs",Z7*$C7)</f>
        <v>0</v>
      </c>
    </row>
    <row r="8" spans="2:27" ht="21" customHeight="1" x14ac:dyDescent="0.2">
      <c r="B8" s="107" t="s">
        <v>50</v>
      </c>
      <c r="C8" s="61">
        <v>0.5</v>
      </c>
      <c r="D8" s="5"/>
      <c r="E8" s="31">
        <f>IF(Infos!$C$10="Abs","Abs",D8*$C8)</f>
        <v>0</v>
      </c>
      <c r="F8" s="6"/>
      <c r="G8" s="31">
        <f>IF(Infos!$C$11="Abs","Abs",F8*$C8)</f>
        <v>0</v>
      </c>
      <c r="H8" s="6"/>
      <c r="I8" s="31">
        <f>IF(Infos!$C$12="Abs","Abs",H8*$C8)</f>
        <v>0</v>
      </c>
      <c r="J8" s="6"/>
      <c r="K8" s="31">
        <f>IF(Infos!$C$13="Abs","Abs",J8*$C8)</f>
        <v>0</v>
      </c>
      <c r="L8" s="6"/>
      <c r="M8" s="31">
        <f>IF(Infos!$C$14="Abs","Abs",L8*$C8)</f>
        <v>0</v>
      </c>
      <c r="N8" s="6"/>
      <c r="O8" s="31">
        <f>IF(Infos!$C$15="Abs","Abs",N8*$C8)</f>
        <v>0</v>
      </c>
      <c r="P8" s="6"/>
      <c r="Q8" s="31">
        <f>IF(Infos!$C$16="Abs","Abs",P8*$C8)</f>
        <v>0</v>
      </c>
      <c r="R8" s="6"/>
      <c r="S8" s="31">
        <f>IF(Infos!$C$17="Abs","Abs",R8*$C8)</f>
        <v>0</v>
      </c>
      <c r="T8" s="6"/>
      <c r="U8" s="31">
        <f>IF(Infos!$C$18="Abs","Abs",T8*$C8)</f>
        <v>0</v>
      </c>
      <c r="V8" s="6"/>
      <c r="W8" s="31">
        <f>IF(Infos!$C$19="Abs","Abs",V8*$C8)</f>
        <v>0</v>
      </c>
      <c r="X8" s="6"/>
      <c r="Y8" s="31">
        <f>IF(Infos!$C$20="Abs","Abs",X8*$C8)</f>
        <v>0</v>
      </c>
      <c r="Z8" s="6"/>
      <c r="AA8" s="31">
        <f>IF(Infos!$C$21="Abs","Abs",Z8*$C8)</f>
        <v>0</v>
      </c>
    </row>
    <row r="9" spans="2:27" ht="19.5" customHeight="1" x14ac:dyDescent="0.2">
      <c r="B9" s="223" t="str">
        <f>"Nombre de points sur " &amp;SUM(C7:C8)*10</f>
        <v>Nombre de points sur 10</v>
      </c>
      <c r="C9" s="227"/>
      <c r="D9" s="32"/>
      <c r="E9" s="33" t="str">
        <f>IF(D$5="N°","",SUM(E7:E8))</f>
        <v/>
      </c>
      <c r="F9" s="34"/>
      <c r="G9" s="33" t="str">
        <f>IF(F$5="N°","",SUM(G7:G8))</f>
        <v/>
      </c>
      <c r="H9" s="34"/>
      <c r="I9" s="33" t="str">
        <f>IF(H$5="N°","",SUM(I7:I8))</f>
        <v/>
      </c>
      <c r="J9" s="34"/>
      <c r="K9" s="33" t="str">
        <f>IF(J$5="N°","",SUM(K7:K8))</f>
        <v/>
      </c>
      <c r="L9" s="34"/>
      <c r="M9" s="33" t="str">
        <f>IF(L$5="N°","",SUM(M7:M8))</f>
        <v/>
      </c>
      <c r="N9" s="34"/>
      <c r="O9" s="33" t="str">
        <f>IF(N$5="N°","",SUM(O7:O8))</f>
        <v/>
      </c>
      <c r="P9" s="34"/>
      <c r="Q9" s="33" t="str">
        <f>IF(P$5="N°","",SUM(Q7:Q8))</f>
        <v/>
      </c>
      <c r="R9" s="34"/>
      <c r="S9" s="33" t="str">
        <f>IF(R$5="N°","",SUM(S7:S8))</f>
        <v/>
      </c>
      <c r="T9" s="34"/>
      <c r="U9" s="33" t="str">
        <f>IF(T$5="N°","",SUM(U7:U8))</f>
        <v/>
      </c>
      <c r="V9" s="34"/>
      <c r="W9" s="33" t="str">
        <f>IF(V$5="N°","",SUM(W7:W8))</f>
        <v/>
      </c>
      <c r="X9" s="34"/>
      <c r="Y9" s="33" t="str">
        <f>IF(X$5="N°","",SUM(Y7:Y8))</f>
        <v/>
      </c>
      <c r="Z9" s="34"/>
      <c r="AA9" s="33" t="str">
        <f>IF(Z$5="N°","",SUM(AA7:AA8))</f>
        <v/>
      </c>
    </row>
    <row r="10" spans="2:27" ht="3.75" customHeight="1" x14ac:dyDescent="0.2">
      <c r="B10" s="17"/>
      <c r="C10" s="67"/>
      <c r="D10" s="17"/>
      <c r="E10" s="68"/>
      <c r="F10" s="6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2:27" ht="31.5" x14ac:dyDescent="0.2">
      <c r="B11" s="106" t="s">
        <v>89</v>
      </c>
      <c r="C11" s="55" t="s">
        <v>3</v>
      </c>
      <c r="D11" s="70" t="s">
        <v>46</v>
      </c>
      <c r="E11" s="71" t="s">
        <v>4</v>
      </c>
      <c r="F11" s="70" t="s">
        <v>46</v>
      </c>
      <c r="G11" s="71" t="s">
        <v>4</v>
      </c>
      <c r="H11" s="70" t="s">
        <v>46</v>
      </c>
      <c r="I11" s="71" t="s">
        <v>4</v>
      </c>
      <c r="J11" s="70" t="s">
        <v>46</v>
      </c>
      <c r="K11" s="71" t="s">
        <v>4</v>
      </c>
      <c r="L11" s="70" t="s">
        <v>46</v>
      </c>
      <c r="M11" s="71" t="s">
        <v>4</v>
      </c>
      <c r="N11" s="70" t="s">
        <v>46</v>
      </c>
      <c r="O11" s="71" t="s">
        <v>4</v>
      </c>
      <c r="P11" s="70" t="s">
        <v>46</v>
      </c>
      <c r="Q11" s="71" t="s">
        <v>4</v>
      </c>
      <c r="R11" s="70" t="s">
        <v>46</v>
      </c>
      <c r="S11" s="71" t="s">
        <v>4</v>
      </c>
      <c r="T11" s="70" t="s">
        <v>46</v>
      </c>
      <c r="U11" s="71" t="s">
        <v>4</v>
      </c>
      <c r="V11" s="70" t="s">
        <v>46</v>
      </c>
      <c r="W11" s="71" t="s">
        <v>4</v>
      </c>
      <c r="X11" s="70" t="s">
        <v>46</v>
      </c>
      <c r="Y11" s="71" t="s">
        <v>4</v>
      </c>
      <c r="Z11" s="70" t="s">
        <v>46</v>
      </c>
      <c r="AA11" s="71" t="s">
        <v>4</v>
      </c>
    </row>
    <row r="12" spans="2:27" ht="20.25" customHeight="1" x14ac:dyDescent="0.2">
      <c r="B12" s="107" t="s">
        <v>6</v>
      </c>
      <c r="C12" s="59">
        <v>0.5</v>
      </c>
      <c r="D12" s="5"/>
      <c r="E12" s="31">
        <f>IF(Infos!$C$10="Abs","Abs",D12*$C12)</f>
        <v>0</v>
      </c>
      <c r="F12" s="6"/>
      <c r="G12" s="31">
        <f>IF(Infos!$C$11="Abs","Abs",F12*$C12)</f>
        <v>0</v>
      </c>
      <c r="H12" s="6"/>
      <c r="I12" s="31">
        <f>IF(Infos!$C$12="Abs","Abs",H12*$C12)</f>
        <v>0</v>
      </c>
      <c r="J12" s="6"/>
      <c r="K12" s="31">
        <f>IF(Infos!$C$13="Abs","Abs",J12*$C12)</f>
        <v>0</v>
      </c>
      <c r="L12" s="6"/>
      <c r="M12" s="31">
        <f>IF(Infos!$C$14="Abs","Abs",L12*$C12)</f>
        <v>0</v>
      </c>
      <c r="N12" s="6"/>
      <c r="O12" s="31">
        <f>IF(Infos!$C$15="Abs","Abs",N12*$C12)</f>
        <v>0</v>
      </c>
      <c r="P12" s="6"/>
      <c r="Q12" s="31">
        <f>IF(Infos!$C$16="Abs","Abs",P12*$C12)</f>
        <v>0</v>
      </c>
      <c r="R12" s="6"/>
      <c r="S12" s="31">
        <f>IF(Infos!$C$17="Abs","Abs",R12*$C12)</f>
        <v>0</v>
      </c>
      <c r="T12" s="6"/>
      <c r="U12" s="31">
        <f>IF(Infos!$C$18="Abs","Abs",T12*$C12)</f>
        <v>0</v>
      </c>
      <c r="V12" s="6"/>
      <c r="W12" s="31">
        <f>IF(Infos!$C$19="Abs","Abs",V12*$C12)</f>
        <v>0</v>
      </c>
      <c r="X12" s="6"/>
      <c r="Y12" s="31">
        <f>IF(Infos!$C$20="Abs","Abs",X12*$C12)</f>
        <v>0</v>
      </c>
      <c r="Z12" s="6"/>
      <c r="AA12" s="31">
        <f>IF(Infos!$C$21="Abs","Abs",Z12*$C12)</f>
        <v>0</v>
      </c>
    </row>
    <row r="13" spans="2:27" ht="23.25" customHeight="1" x14ac:dyDescent="0.2">
      <c r="B13" s="107" t="s">
        <v>90</v>
      </c>
      <c r="C13" s="61">
        <v>0.5</v>
      </c>
      <c r="D13" s="5"/>
      <c r="E13" s="31">
        <f>IF(Infos!$C$10="Abs","Abs",D13*$C13)</f>
        <v>0</v>
      </c>
      <c r="F13" s="6"/>
      <c r="G13" s="31">
        <f>IF(Infos!$C$11="Abs","Abs",F13*$C13)</f>
        <v>0</v>
      </c>
      <c r="H13" s="6"/>
      <c r="I13" s="31">
        <f>IF(Infos!$C$12="Abs","Abs",H13*$C13)</f>
        <v>0</v>
      </c>
      <c r="J13" s="6"/>
      <c r="K13" s="31">
        <f>IF(Infos!$C$13="Abs","Abs",J13*$C13)</f>
        <v>0</v>
      </c>
      <c r="L13" s="6"/>
      <c r="M13" s="31">
        <f>IF(Infos!$C$14="Abs","Abs",L13*$C13)</f>
        <v>0</v>
      </c>
      <c r="N13" s="6"/>
      <c r="O13" s="31">
        <f>IF(Infos!$C$15="Abs","Abs",N13*$C13)</f>
        <v>0</v>
      </c>
      <c r="P13" s="6"/>
      <c r="Q13" s="31">
        <f>IF(Infos!$C$16="Abs","Abs",P13*$C13)</f>
        <v>0</v>
      </c>
      <c r="R13" s="6"/>
      <c r="S13" s="31">
        <f>IF(Infos!$C$17="Abs","Abs",R13*$C13)</f>
        <v>0</v>
      </c>
      <c r="T13" s="6"/>
      <c r="U13" s="31">
        <f>IF(Infos!$C$18="Abs","Abs",T13*$C13)</f>
        <v>0</v>
      </c>
      <c r="V13" s="6"/>
      <c r="W13" s="31">
        <f>IF(Infos!$C$19="Abs","Abs",V13*$C13)</f>
        <v>0</v>
      </c>
      <c r="X13" s="6"/>
      <c r="Y13" s="31">
        <f>IF(Infos!$C$20="Abs","Abs",X13*$C13)</f>
        <v>0</v>
      </c>
      <c r="Z13" s="6"/>
      <c r="AA13" s="31">
        <f>IF(Infos!$C$21="Abs","Abs",Z13*$C13)</f>
        <v>0</v>
      </c>
    </row>
    <row r="14" spans="2:27" ht="16.5" customHeight="1" x14ac:dyDescent="0.2">
      <c r="B14" s="223" t="str">
        <f>"Nombre de points sur " &amp;SUM(C12:C13)*10</f>
        <v>Nombre de points sur 10</v>
      </c>
      <c r="C14" s="227"/>
      <c r="D14" s="32"/>
      <c r="E14" s="33" t="str">
        <f>IF(D$5="N°","",SUM(E12:E13))</f>
        <v/>
      </c>
      <c r="F14" s="34"/>
      <c r="G14" s="33" t="str">
        <f>IF(F$5="N°","",SUM(G12:G13))</f>
        <v/>
      </c>
      <c r="H14" s="34"/>
      <c r="I14" s="33" t="str">
        <f>IF(H$5="N°","",SUM(I12:I13))</f>
        <v/>
      </c>
      <c r="J14" s="34"/>
      <c r="K14" s="33" t="str">
        <f>IF(J$5="N°","",SUM(K12:K13))</f>
        <v/>
      </c>
      <c r="L14" s="34"/>
      <c r="M14" s="33" t="str">
        <f>IF(L$5="N°","",SUM(M12:M13))</f>
        <v/>
      </c>
      <c r="N14" s="34"/>
      <c r="O14" s="33" t="str">
        <f>IF(N$5="N°","",SUM(O12:O13))</f>
        <v/>
      </c>
      <c r="P14" s="34"/>
      <c r="Q14" s="33" t="str">
        <f>IF(P$5="N°","",SUM(Q12:Q13))</f>
        <v/>
      </c>
      <c r="R14" s="34"/>
      <c r="S14" s="33" t="str">
        <f>IF(R$5="N°","",SUM(S12:S13))</f>
        <v/>
      </c>
      <c r="T14" s="34"/>
      <c r="U14" s="33" t="str">
        <f>IF(T$5="N°","",SUM(U12:U13))</f>
        <v/>
      </c>
      <c r="V14" s="34"/>
      <c r="W14" s="33" t="str">
        <f>IF(V$5="N°","",SUM(W12:W13))</f>
        <v/>
      </c>
      <c r="X14" s="34"/>
      <c r="Y14" s="33" t="str">
        <f>IF(X$5="N°","",SUM(Y12:Y13))</f>
        <v/>
      </c>
      <c r="Z14" s="34"/>
      <c r="AA14" s="33" t="str">
        <f>IF(Z$5="N°","",SUM(AA12:AA13))</f>
        <v/>
      </c>
    </row>
    <row r="15" spans="2:27" ht="8.1" customHeight="1" x14ac:dyDescent="0.2">
      <c r="B15" s="17"/>
      <c r="C15" s="67"/>
      <c r="D15" s="17"/>
      <c r="E15" s="68"/>
      <c r="F15" s="6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2:27" ht="8.1" customHeight="1" x14ac:dyDescent="0.2">
      <c r="B16" s="17"/>
      <c r="C16" s="67"/>
      <c r="D16" s="17"/>
      <c r="E16" s="68"/>
      <c r="F16" s="6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</sheetData>
  <sheetProtection algorithmName="SHA-512" hashValue="yDlMJHnXwbdl6SGPv/Eg+8C9xE4t9o6nG8dW847qQvMO+e+RJHP5PsPQmArTHHt/uiRz0q2/bnKqWjC83F/7Vg==" saltValue="53yM02MTM+jCe87Id0CqfA==" spinCount="100000" sheet="1" objects="1" scenarios="1" selectLockedCells="1"/>
  <mergeCells count="15">
    <mergeCell ref="V5:W5"/>
    <mergeCell ref="X5:Y5"/>
    <mergeCell ref="Z5:AA5"/>
    <mergeCell ref="M4:O4"/>
    <mergeCell ref="D5:E5"/>
    <mergeCell ref="F5:G5"/>
    <mergeCell ref="H5:I5"/>
    <mergeCell ref="J5:K5"/>
    <mergeCell ref="L5:M5"/>
    <mergeCell ref="N5:O5"/>
    <mergeCell ref="B9:C9"/>
    <mergeCell ref="B14:C14"/>
    <mergeCell ref="P5:Q5"/>
    <mergeCell ref="R5:S5"/>
    <mergeCell ref="T5:U5"/>
  </mergeCells>
  <conditionalFormatting sqref="F9 N9 L9 J9 H9">
    <cfRule type="cellIs" dxfId="31" priority="68" operator="equal">
      <formula>0</formula>
    </cfRule>
  </conditionalFormatting>
  <conditionalFormatting sqref="P9 E7:E8 G7:G8 I7:I8 K7:K8 M7:M8 O7:O8 Q7:Q8 S7:S8 U7:U8 W7:W8 Y7:Y8 AA7:AA8">
    <cfRule type="cellIs" dxfId="30" priority="67" operator="equal">
      <formula>0</formula>
    </cfRule>
  </conditionalFormatting>
  <conditionalFormatting sqref="R9">
    <cfRule type="cellIs" dxfId="29" priority="66" operator="equal">
      <formula>0</formula>
    </cfRule>
  </conditionalFormatting>
  <conditionalFormatting sqref="T9">
    <cfRule type="cellIs" dxfId="28" priority="65" operator="equal">
      <formula>0</formula>
    </cfRule>
  </conditionalFormatting>
  <conditionalFormatting sqref="V9">
    <cfRule type="cellIs" dxfId="27" priority="64" operator="equal">
      <formula>0</formula>
    </cfRule>
  </conditionalFormatting>
  <conditionalFormatting sqref="X9">
    <cfRule type="cellIs" dxfId="26" priority="63" operator="equal">
      <formula>0</formula>
    </cfRule>
  </conditionalFormatting>
  <conditionalFormatting sqref="Z9">
    <cfRule type="cellIs" dxfId="25" priority="62" operator="equal">
      <formula>0</formula>
    </cfRule>
  </conditionalFormatting>
  <conditionalFormatting sqref="D7:D8">
    <cfRule type="cellIs" priority="61" operator="between">
      <formula>0</formula>
      <formula>10</formula>
    </cfRule>
  </conditionalFormatting>
  <conditionalFormatting sqref="F7:F8">
    <cfRule type="cellIs" priority="60" operator="between">
      <formula>0</formula>
      <formula>10</formula>
    </cfRule>
  </conditionalFormatting>
  <conditionalFormatting sqref="H7:H8">
    <cfRule type="cellIs" priority="59" operator="between">
      <formula>0</formula>
      <formula>10</formula>
    </cfRule>
  </conditionalFormatting>
  <conditionalFormatting sqref="J7:J8">
    <cfRule type="cellIs" priority="58" operator="between">
      <formula>0</formula>
      <formula>10</formula>
    </cfRule>
  </conditionalFormatting>
  <conditionalFormatting sqref="L7:L8">
    <cfRule type="cellIs" priority="57" operator="between">
      <formula>0</formula>
      <formula>10</formula>
    </cfRule>
  </conditionalFormatting>
  <conditionalFormatting sqref="N7:N8">
    <cfRule type="cellIs" priority="56" operator="between">
      <formula>0</formula>
      <formula>10</formula>
    </cfRule>
  </conditionalFormatting>
  <conditionalFormatting sqref="P7:P8">
    <cfRule type="cellIs" priority="55" operator="between">
      <formula>0</formula>
      <formula>10</formula>
    </cfRule>
  </conditionalFormatting>
  <conditionalFormatting sqref="R7:R8">
    <cfRule type="cellIs" priority="54" operator="between">
      <formula>0</formula>
      <formula>10</formula>
    </cfRule>
  </conditionalFormatting>
  <conditionalFormatting sqref="T7:T8">
    <cfRule type="cellIs" priority="53" operator="between">
      <formula>0</formula>
      <formula>10</formula>
    </cfRule>
  </conditionalFormatting>
  <conditionalFormatting sqref="V7:V8">
    <cfRule type="cellIs" priority="52" operator="between">
      <formula>0</formula>
      <formula>10</formula>
    </cfRule>
  </conditionalFormatting>
  <conditionalFormatting sqref="X7:X8">
    <cfRule type="cellIs" priority="51" operator="between">
      <formula>0</formula>
      <formula>10</formula>
    </cfRule>
  </conditionalFormatting>
  <conditionalFormatting sqref="Z7:Z8">
    <cfRule type="cellIs" priority="50" operator="between">
      <formula>0</formula>
      <formula>10</formula>
    </cfRule>
  </conditionalFormatting>
  <conditionalFormatting sqref="R14">
    <cfRule type="cellIs" dxfId="24" priority="34" operator="equal">
      <formula>0</formula>
    </cfRule>
  </conditionalFormatting>
  <conditionalFormatting sqref="F14 N14 L14 J14 H14">
    <cfRule type="cellIs" dxfId="23" priority="36" operator="equal">
      <formula>0</formula>
    </cfRule>
  </conditionalFormatting>
  <conditionalFormatting sqref="P14">
    <cfRule type="cellIs" dxfId="22" priority="35" operator="equal">
      <formula>0</formula>
    </cfRule>
  </conditionalFormatting>
  <conditionalFormatting sqref="T14">
    <cfRule type="cellIs" dxfId="21" priority="33" operator="equal">
      <formula>0</formula>
    </cfRule>
  </conditionalFormatting>
  <conditionalFormatting sqref="V14">
    <cfRule type="cellIs" dxfId="20" priority="32" operator="equal">
      <formula>0</formula>
    </cfRule>
  </conditionalFormatting>
  <conditionalFormatting sqref="X14">
    <cfRule type="cellIs" dxfId="19" priority="31" operator="equal">
      <formula>0</formula>
    </cfRule>
  </conditionalFormatting>
  <conditionalFormatting sqref="Z14">
    <cfRule type="cellIs" dxfId="18" priority="30" operator="equal">
      <formula>0</formula>
    </cfRule>
  </conditionalFormatting>
  <conditionalFormatting sqref="Z12:Z13">
    <cfRule type="cellIs" priority="1" operator="between">
      <formula>0</formula>
      <formula>10</formula>
    </cfRule>
  </conditionalFormatting>
  <conditionalFormatting sqref="E12:E13 G12:G13 I12:I13 K12:K13 M12:M13 O12:O13 Q12:Q13 S12:S13 U12:U13 W12:W13 Y12:Y13 AA12:AA13">
    <cfRule type="cellIs" dxfId="17" priority="13" operator="equal">
      <formula>0</formula>
    </cfRule>
  </conditionalFormatting>
  <conditionalFormatting sqref="D12:D13">
    <cfRule type="cellIs" priority="12" operator="between">
      <formula>0</formula>
      <formula>10</formula>
    </cfRule>
  </conditionalFormatting>
  <conditionalFormatting sqref="F12:F13">
    <cfRule type="cellIs" priority="11" operator="between">
      <formula>0</formula>
      <formula>10</formula>
    </cfRule>
  </conditionalFormatting>
  <conditionalFormatting sqref="H12:H13">
    <cfRule type="cellIs" priority="10" operator="between">
      <formula>0</formula>
      <formula>10</formula>
    </cfRule>
  </conditionalFormatting>
  <conditionalFormatting sqref="J12:J13">
    <cfRule type="cellIs" priority="9" operator="between">
      <formula>0</formula>
      <formula>10</formula>
    </cfRule>
  </conditionalFormatting>
  <conditionalFormatting sqref="L12:L13">
    <cfRule type="cellIs" priority="8" operator="between">
      <formula>0</formula>
      <formula>10</formula>
    </cfRule>
  </conditionalFormatting>
  <conditionalFormatting sqref="N12:N13">
    <cfRule type="cellIs" priority="7" operator="between">
      <formula>0</formula>
      <formula>10</formula>
    </cfRule>
  </conditionalFormatting>
  <conditionalFormatting sqref="P12:P13">
    <cfRule type="cellIs" priority="6" operator="between">
      <formula>0</formula>
      <formula>10</formula>
    </cfRule>
  </conditionalFormatting>
  <conditionalFormatting sqref="R12:R13">
    <cfRule type="cellIs" priority="5" operator="between">
      <formula>0</formula>
      <formula>10</formula>
    </cfRule>
  </conditionalFormatting>
  <conditionalFormatting sqref="T12:T13">
    <cfRule type="cellIs" priority="4" operator="between">
      <formula>0</formula>
      <formula>10</formula>
    </cfRule>
  </conditionalFormatting>
  <conditionalFormatting sqref="V12:V13">
    <cfRule type="cellIs" priority="3" operator="between">
      <formula>0</formula>
      <formula>10</formula>
    </cfRule>
  </conditionalFormatting>
  <conditionalFormatting sqref="X12:X13">
    <cfRule type="cellIs" priority="2" operator="between">
      <formula>0</formula>
      <formula>10</formula>
    </cfRule>
  </conditionalFormatting>
  <dataValidations count="2">
    <dataValidation type="whole" operator="lessThanOrEqual" allowBlank="1" showInputMessage="1" showErrorMessage="1" error="Saisir un nombre entier inférieur ou égal à 10" sqref="Z12:Z13 F7:F8 H7:H8 J7:J8 L7:L8 N7:N8 P7:P8 R7:R8 T7:T8 V7:V8 X7:X8 Z7:Z8 X12:X13 F12:F13 H12:H13 J12:J13 L12:L13 N12:N13 P12:P13 R12:R13 T12:T13 V12:V13">
      <formula1>10</formula1>
    </dataValidation>
    <dataValidation type="whole" operator="lessThanOrEqual" allowBlank="1" showInputMessage="1" showErrorMessage="1" error="Saisir un nombre entier inférieur ou égal à 10" prompt="Points entiers sur 10" sqref="D7:D8 D12:D13">
      <formula1>10</formula1>
    </dataValidation>
  </dataValidations>
  <printOptions horizontalCentered="1" verticalCentered="1"/>
  <pageMargins left="0.19685039370078741" right="0" top="0" bottom="0" header="0.31496062992125984" footer="0.31496062992125984"/>
  <pageSetup paperSize="9" orientation="landscape" horizontalDpi="4294967293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40"/>
  <sheetViews>
    <sheetView showGridLines="0" showWhiteSpace="0" view="pageBreakPreview" zoomScale="97" zoomScaleNormal="120" zoomScaleSheetLayoutView="97" workbookViewId="0">
      <selection activeCell="P12" sqref="P12"/>
    </sheetView>
  </sheetViews>
  <sheetFormatPr baseColWidth="10" defaultColWidth="12" defaultRowHeight="12.75" x14ac:dyDescent="0.2"/>
  <cols>
    <col min="1" max="1" width="46.5" style="11" customWidth="1"/>
    <col min="2" max="2" width="7.33203125" style="11" customWidth="1"/>
    <col min="3" max="14" width="8.1640625" style="11" customWidth="1"/>
    <col min="15" max="16384" width="12" style="11"/>
  </cols>
  <sheetData>
    <row r="1" spans="1:14" ht="14.25" customHeight="1" x14ac:dyDescent="0.2">
      <c r="A1" s="108" t="str">
        <f>Infos!B5</f>
        <v>CAP Boulanger</v>
      </c>
      <c r="B1" s="109"/>
      <c r="C1" s="109"/>
      <c r="D1" s="109"/>
      <c r="E1" s="109"/>
      <c r="F1" s="109"/>
      <c r="G1" s="110"/>
      <c r="H1" s="110"/>
      <c r="I1" s="109"/>
      <c r="J1" s="109"/>
      <c r="K1" s="109"/>
      <c r="L1" s="109"/>
      <c r="M1" s="110"/>
      <c r="N1" s="110"/>
    </row>
    <row r="2" spans="1:14" ht="17.25" customHeight="1" x14ac:dyDescent="0.2">
      <c r="A2" s="13" t="str">
        <f>Infos!F5</f>
        <v>EP2 Production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ht="15" customHeight="1" x14ac:dyDescent="0.2">
      <c r="A3" s="112">
        <f>Infos!F7</f>
        <v>0</v>
      </c>
      <c r="B3" s="266"/>
      <c r="C3" s="266"/>
      <c r="D3" s="266"/>
      <c r="E3" s="266"/>
      <c r="F3" s="266"/>
      <c r="G3" s="109"/>
      <c r="H3" s="109"/>
      <c r="I3" s="266"/>
      <c r="J3" s="266"/>
      <c r="K3" s="266"/>
      <c r="L3" s="266"/>
      <c r="M3" s="109"/>
      <c r="N3" s="109"/>
    </row>
    <row r="4" spans="1:14" ht="12.75" customHeight="1" x14ac:dyDescent="0.2">
      <c r="A4" s="113">
        <f>Infos!B7</f>
        <v>0</v>
      </c>
      <c r="B4" s="267"/>
      <c r="C4" s="267"/>
      <c r="D4" s="16"/>
      <c r="E4" s="16"/>
      <c r="F4" s="114"/>
      <c r="G4" s="261"/>
      <c r="H4" s="261"/>
      <c r="I4" s="20"/>
      <c r="J4" s="16"/>
      <c r="K4" s="16"/>
      <c r="L4" s="114"/>
      <c r="M4" s="261"/>
      <c r="N4" s="261"/>
    </row>
    <row r="5" spans="1:14" x14ac:dyDescent="0.2">
      <c r="A5" s="268" t="s">
        <v>5</v>
      </c>
      <c r="B5" s="268"/>
      <c r="C5" s="187" t="str">
        <f>"N°" &amp; Infos!B10</f>
        <v>N°</v>
      </c>
      <c r="D5" s="187" t="str">
        <f>"N°" &amp; Infos!B11</f>
        <v>N°</v>
      </c>
      <c r="E5" s="187" t="str">
        <f>"N°" &amp; Infos!B12</f>
        <v>N°</v>
      </c>
      <c r="F5" s="187" t="str">
        <f>"N°" &amp; Infos!B13</f>
        <v>N°</v>
      </c>
      <c r="G5" s="187" t="str">
        <f>"N°" &amp; Infos!B14</f>
        <v>N°</v>
      </c>
      <c r="H5" s="188" t="str">
        <f>"N°" &amp; Infos!B15</f>
        <v>N°</v>
      </c>
      <c r="I5" s="187" t="str">
        <f>"N°" &amp; Infos!B16</f>
        <v>N°</v>
      </c>
      <c r="J5" s="187" t="str">
        <f>"N°" &amp; Infos!B17</f>
        <v>N°</v>
      </c>
      <c r="K5" s="187" t="str">
        <f>"N°" &amp; Infos!B18</f>
        <v>N°</v>
      </c>
      <c r="L5" s="187" t="str">
        <f>"N°" &amp; Infos!B19</f>
        <v>N°</v>
      </c>
      <c r="M5" s="187" t="str">
        <f>"N°" &amp; Infos!B20</f>
        <v>N°</v>
      </c>
      <c r="N5" s="187" t="str">
        <f>"N°" &amp; Infos!B21</f>
        <v>N°</v>
      </c>
    </row>
    <row r="6" spans="1:14" ht="15" customHeight="1" x14ac:dyDescent="0.2">
      <c r="A6" s="115" t="s">
        <v>93</v>
      </c>
      <c r="B6" s="116" t="s">
        <v>3</v>
      </c>
      <c r="C6" s="116" t="s">
        <v>4</v>
      </c>
      <c r="D6" s="116" t="s">
        <v>4</v>
      </c>
      <c r="E6" s="116" t="s">
        <v>4</v>
      </c>
      <c r="F6" s="116" t="s">
        <v>4</v>
      </c>
      <c r="G6" s="116" t="s">
        <v>4</v>
      </c>
      <c r="H6" s="117" t="s">
        <v>4</v>
      </c>
      <c r="I6" s="116" t="s">
        <v>4</v>
      </c>
      <c r="J6" s="116" t="s">
        <v>4</v>
      </c>
      <c r="K6" s="116" t="s">
        <v>4</v>
      </c>
      <c r="L6" s="116" t="s">
        <v>4</v>
      </c>
      <c r="M6" s="116" t="s">
        <v>4</v>
      </c>
      <c r="N6" s="116" t="s">
        <v>4</v>
      </c>
    </row>
    <row r="7" spans="1:14" ht="18.75" customHeight="1" x14ac:dyDescent="0.2">
      <c r="A7" s="118" t="s">
        <v>41</v>
      </c>
      <c r="B7" s="55">
        <v>20</v>
      </c>
      <c r="C7" s="119" t="str">
        <f>IF(Infos!$C$10="Abs","Abs",'Calculs et organisation'!D11)</f>
        <v/>
      </c>
      <c r="D7" s="119" t="str">
        <f>IF(Infos!$C$11="Abs","Abs",'Calculs et organisation'!F11)</f>
        <v/>
      </c>
      <c r="E7" s="119" t="str">
        <f>IF(Infos!$C$12="Abs","Abs",'Calculs et organisation'!H11)</f>
        <v/>
      </c>
      <c r="F7" s="119" t="str">
        <f>IF(Infos!$C$13="Abs","Abs",'Calculs et organisation'!J11)</f>
        <v/>
      </c>
      <c r="G7" s="119" t="str">
        <f>IF(Infos!$C$14="Abs","Abs",'Calculs et organisation'!L11)</f>
        <v/>
      </c>
      <c r="H7" s="119" t="str">
        <f>IF(Infos!$C$15="Abs","Abs",'Calculs et organisation'!N11)</f>
        <v/>
      </c>
      <c r="I7" s="119" t="str">
        <f>IF(Infos!$C$16="Abs","Abs",'Calculs et organisation'!P11)</f>
        <v/>
      </c>
      <c r="J7" s="119" t="str">
        <f>IF(Infos!$C$17="Abs","Abs",'Calculs et organisation'!R11)</f>
        <v/>
      </c>
      <c r="K7" s="119" t="str">
        <f>IF(Infos!$C$18="Abs","Abs",'Calculs et organisation'!T11)</f>
        <v/>
      </c>
      <c r="L7" s="119" t="str">
        <f>IF(Infos!$C$19="Abs","Abs",'Calculs et organisation'!V11)</f>
        <v/>
      </c>
      <c r="M7" s="119" t="str">
        <f>IF(Infos!$C$20="Abs","Abs",'Calculs et organisation'!X11)</f>
        <v/>
      </c>
      <c r="N7" s="119" t="str">
        <f>IF(Infos!$C$21="Abs","Abs",'Calculs et organisation'!Z11)</f>
        <v/>
      </c>
    </row>
    <row r="8" spans="1:14" ht="15" customHeight="1" x14ac:dyDescent="0.2">
      <c r="A8" s="262" t="str">
        <f>"Nombre de points sur " &amp;SUM(B7:B7)</f>
        <v>Nombre de points sur 20</v>
      </c>
      <c r="B8" s="269"/>
      <c r="C8" s="120" t="str">
        <f t="shared" ref="C8:H8" si="0">IF(C$5="N°","",SUM(C7:C7))</f>
        <v/>
      </c>
      <c r="D8" s="120" t="str">
        <f t="shared" si="0"/>
        <v/>
      </c>
      <c r="E8" s="120" t="str">
        <f t="shared" si="0"/>
        <v/>
      </c>
      <c r="F8" s="120" t="str">
        <f t="shared" si="0"/>
        <v/>
      </c>
      <c r="G8" s="120" t="str">
        <f t="shared" si="0"/>
        <v/>
      </c>
      <c r="H8" s="121" t="str">
        <f t="shared" si="0"/>
        <v/>
      </c>
      <c r="I8" s="121" t="str">
        <f t="shared" ref="I8:N8" si="1">IF(I$5="N°","",SUM(I7:I7))</f>
        <v/>
      </c>
      <c r="J8" s="121" t="str">
        <f t="shared" si="1"/>
        <v/>
      </c>
      <c r="K8" s="121" t="str">
        <f t="shared" si="1"/>
        <v/>
      </c>
      <c r="L8" s="121" t="str">
        <f t="shared" si="1"/>
        <v/>
      </c>
      <c r="M8" s="121" t="str">
        <f t="shared" si="1"/>
        <v/>
      </c>
      <c r="N8" s="120" t="str">
        <f t="shared" si="1"/>
        <v/>
      </c>
    </row>
    <row r="9" spans="1:14" ht="4.5" customHeight="1" x14ac:dyDescent="0.2">
      <c r="A9" s="22"/>
      <c r="B9" s="22"/>
      <c r="C9" s="89"/>
      <c r="D9" s="22"/>
      <c r="E9" s="22"/>
      <c r="F9" s="22"/>
      <c r="G9" s="22"/>
      <c r="H9" s="22"/>
      <c r="I9" s="89"/>
      <c r="J9" s="22"/>
      <c r="K9" s="22"/>
      <c r="L9" s="22"/>
      <c r="M9" s="22"/>
      <c r="N9" s="22"/>
    </row>
    <row r="10" spans="1:14" x14ac:dyDescent="0.2">
      <c r="A10" s="122" t="s">
        <v>94</v>
      </c>
      <c r="B10" s="116" t="s">
        <v>3</v>
      </c>
      <c r="C10" s="116" t="s">
        <v>4</v>
      </c>
      <c r="D10" s="116" t="s">
        <v>4</v>
      </c>
      <c r="E10" s="116" t="s">
        <v>4</v>
      </c>
      <c r="F10" s="116" t="s">
        <v>4</v>
      </c>
      <c r="G10" s="116" t="s">
        <v>4</v>
      </c>
      <c r="H10" s="117" t="s">
        <v>4</v>
      </c>
      <c r="I10" s="116" t="s">
        <v>4</v>
      </c>
      <c r="J10" s="116" t="s">
        <v>4</v>
      </c>
      <c r="K10" s="116" t="s">
        <v>4</v>
      </c>
      <c r="L10" s="116" t="s">
        <v>4</v>
      </c>
      <c r="M10" s="116" t="s">
        <v>4</v>
      </c>
      <c r="N10" s="116" t="s">
        <v>4</v>
      </c>
    </row>
    <row r="11" spans="1:14" ht="15.75" customHeight="1" x14ac:dyDescent="0.2">
      <c r="A11" s="123" t="s">
        <v>47</v>
      </c>
      <c r="B11" s="55">
        <v>40</v>
      </c>
      <c r="C11" s="119" t="str">
        <f>IF(Infos!$C$10="Abs","Abs",Production!E14)</f>
        <v/>
      </c>
      <c r="D11" s="119" t="str">
        <f>IF(Infos!$C$11="Abs","Abs",Production!G14)</f>
        <v/>
      </c>
      <c r="E11" s="119" t="str">
        <f>IF(Infos!$C$12="Abs","Abs",Production!I14)</f>
        <v/>
      </c>
      <c r="F11" s="119" t="str">
        <f>IF(Infos!$C$13="Abs","Abs",Production!K14)</f>
        <v/>
      </c>
      <c r="G11" s="119" t="str">
        <f>IF(Infos!$C$14="Abs","Abs",Production!M14)</f>
        <v/>
      </c>
      <c r="H11" s="119" t="str">
        <f>IF(Infos!$C$15="Abs","Abs",Production!O14)</f>
        <v/>
      </c>
      <c r="I11" s="119" t="str">
        <f>IF(Infos!$C$16="Abs","Abs",Production!Q14)</f>
        <v/>
      </c>
      <c r="J11" s="119" t="str">
        <f>IF(Infos!$C$17="Abs","Abs",Production!S14)</f>
        <v/>
      </c>
      <c r="K11" s="119" t="str">
        <f>IF(Infos!$C$18="Abs","Abs",Production!U14)</f>
        <v/>
      </c>
      <c r="L11" s="119" t="str">
        <f>IF(Infos!$C$19="Abs","Abs",Production!W14)</f>
        <v/>
      </c>
      <c r="M11" s="119" t="str">
        <f>IF(Infos!$C$20="Abs","Abs",Production!Y14)</f>
        <v/>
      </c>
      <c r="N11" s="119" t="str">
        <f>IF(Infos!$C$21="Abs","Abs",Production!AA14)</f>
        <v/>
      </c>
    </row>
    <row r="12" spans="1:14" ht="15.75" customHeight="1" x14ac:dyDescent="0.2">
      <c r="A12" s="123" t="s">
        <v>51</v>
      </c>
      <c r="B12" s="55">
        <v>20</v>
      </c>
      <c r="C12" s="119" t="str">
        <f>IF(Infos!$C$10="Abs","Abs",Production!E22)</f>
        <v/>
      </c>
      <c r="D12" s="119" t="str">
        <f>IF(Infos!$C$11="Abs","Abs",Production!G22)</f>
        <v/>
      </c>
      <c r="E12" s="119" t="str">
        <f>IF(Infos!$C$12="Abs","Abs",Production!I22)</f>
        <v/>
      </c>
      <c r="F12" s="119" t="str">
        <f>IF(Infos!$C$13="Abs","Abs",Production!K22)</f>
        <v/>
      </c>
      <c r="G12" s="119" t="str">
        <f>IF(Infos!$C$14="Abs","Abs",Production!M22)</f>
        <v/>
      </c>
      <c r="H12" s="119" t="str">
        <f>IF(Infos!$C$15="Abs","Abs",Production!O22)</f>
        <v/>
      </c>
      <c r="I12" s="119" t="str">
        <f>IF(Infos!$C$16="Abs","Abs",Production!Q22)</f>
        <v/>
      </c>
      <c r="J12" s="119" t="str">
        <f>IF(Infos!$C$17="Abs","Abs",Production!S22)</f>
        <v/>
      </c>
      <c r="K12" s="119" t="str">
        <f>IF(Infos!$C$18="Abs","Abs",Production!U22)</f>
        <v/>
      </c>
      <c r="L12" s="119" t="str">
        <f>IF(Infos!$C$19="Abs","Abs",Production!W22)</f>
        <v/>
      </c>
      <c r="M12" s="119" t="str">
        <f>IF(Infos!$C$20="Abs","Abs",Production!Y22)</f>
        <v/>
      </c>
      <c r="N12" s="119" t="str">
        <f>IF(Infos!$C$21="Abs","Abs",Production!AA22)</f>
        <v/>
      </c>
    </row>
    <row r="13" spans="1:14" ht="15.75" customHeight="1" x14ac:dyDescent="0.2">
      <c r="A13" s="123" t="s">
        <v>55</v>
      </c>
      <c r="B13" s="55">
        <v>20</v>
      </c>
      <c r="C13" s="119" t="str">
        <f>IF(Infos!$C$10="Abs","Abs",Production!E31)</f>
        <v/>
      </c>
      <c r="D13" s="119" t="str">
        <f>IF(Infos!$C$11="Abs","Abs",Production!G31)</f>
        <v/>
      </c>
      <c r="E13" s="119" t="str">
        <f>IF(Infos!$C$12="Abs","Abs",Production!I31)</f>
        <v/>
      </c>
      <c r="F13" s="119" t="str">
        <f>IF(Infos!$C$13="Abs","Abs",Production!K31)</f>
        <v/>
      </c>
      <c r="G13" s="119" t="str">
        <f>IF(Infos!$C$14="Abs","Abs",Production!M31)</f>
        <v/>
      </c>
      <c r="H13" s="119" t="str">
        <f>IF(Infos!$C$15="Abs","Abs",Production!O31)</f>
        <v/>
      </c>
      <c r="I13" s="119" t="str">
        <f>IF(Infos!$C$16="Abs","Abs",Production!Q31)</f>
        <v/>
      </c>
      <c r="J13" s="119" t="str">
        <f>IF(Infos!$C$17="Abs","Abs",Production!S31)</f>
        <v/>
      </c>
      <c r="K13" s="119" t="str">
        <f>IF(Infos!$C$18="Abs","Abs",Production!U31)</f>
        <v/>
      </c>
      <c r="L13" s="119" t="str">
        <f>IF(Infos!$C$19="Abs","Abs",Production!W31)</f>
        <v/>
      </c>
      <c r="M13" s="119" t="str">
        <f>IF(Infos!$C$20="Abs","Abs",Production!Y31)</f>
        <v/>
      </c>
      <c r="N13" s="119" t="str">
        <f>IF(Infos!$C$21="Abs","Abs",Production!AA31)</f>
        <v/>
      </c>
    </row>
    <row r="14" spans="1:14" ht="15.75" customHeight="1" x14ac:dyDescent="0.2">
      <c r="A14" s="123" t="s">
        <v>60</v>
      </c>
      <c r="B14" s="55">
        <v>10</v>
      </c>
      <c r="C14" s="119" t="str">
        <f>IF(Infos!$C$10="Abs","Abs",Production!E36)</f>
        <v/>
      </c>
      <c r="D14" s="119" t="str">
        <f>IF(Infos!$C$11="Abs","Abs",Production!G36)</f>
        <v/>
      </c>
      <c r="E14" s="119" t="str">
        <f>IF(Infos!$C$12="Abs","Abs",Production!I36)</f>
        <v/>
      </c>
      <c r="F14" s="119" t="str">
        <f>IF(Infos!$C$13="Abs","Abs",Production!K36)</f>
        <v/>
      </c>
      <c r="G14" s="119" t="str">
        <f>IF(Infos!$C$14="Abs","Abs",Production!M36)</f>
        <v/>
      </c>
      <c r="H14" s="119" t="str">
        <f>IF(Infos!$C$15="Abs","Abs",Production!O36)</f>
        <v/>
      </c>
      <c r="I14" s="119" t="str">
        <f>IF(Infos!$C$16="Abs","Abs",Production!Q36)</f>
        <v/>
      </c>
      <c r="J14" s="119" t="str">
        <f>IF(Infos!$C$17="Abs","Abs",Production!S36)</f>
        <v/>
      </c>
      <c r="K14" s="119" t="str">
        <f>IF(Infos!$C$18="Abs","Abs",Production!U36)</f>
        <v/>
      </c>
      <c r="L14" s="119" t="str">
        <f>IF(Infos!$C$19="Abs","Abs",Production!W36)</f>
        <v/>
      </c>
      <c r="M14" s="119" t="str">
        <f>IF(Infos!$C$20="Abs","Abs",Production!Y36)</f>
        <v/>
      </c>
      <c r="N14" s="119" t="str">
        <f>IF(Infos!$C$21="Abs","Abs",Production!AA36)</f>
        <v/>
      </c>
    </row>
    <row r="15" spans="1:14" ht="15" customHeight="1" x14ac:dyDescent="0.2">
      <c r="A15" s="262" t="str">
        <f>"Nombre de points sur " &amp;SUM(B11:B14)</f>
        <v>Nombre de points sur 90</v>
      </c>
      <c r="B15" s="262"/>
      <c r="C15" s="120" t="str">
        <f>IF(C$5="N°","",SUM(C11:C14))</f>
        <v/>
      </c>
      <c r="D15" s="120" t="str">
        <f t="shared" ref="D15:N15" si="2">IF(D$5="N°","",SUM(D11:D14))</f>
        <v/>
      </c>
      <c r="E15" s="120" t="str">
        <f t="shared" si="2"/>
        <v/>
      </c>
      <c r="F15" s="120" t="str">
        <f t="shared" si="2"/>
        <v/>
      </c>
      <c r="G15" s="120" t="str">
        <f t="shared" si="2"/>
        <v/>
      </c>
      <c r="H15" s="120" t="str">
        <f t="shared" si="2"/>
        <v/>
      </c>
      <c r="I15" s="120" t="str">
        <f t="shared" si="2"/>
        <v/>
      </c>
      <c r="J15" s="120" t="str">
        <f t="shared" si="2"/>
        <v/>
      </c>
      <c r="K15" s="120" t="str">
        <f t="shared" si="2"/>
        <v/>
      </c>
      <c r="L15" s="120" t="str">
        <f t="shared" si="2"/>
        <v/>
      </c>
      <c r="M15" s="120" t="str">
        <f t="shared" si="2"/>
        <v/>
      </c>
      <c r="N15" s="120" t="str">
        <f t="shared" si="2"/>
        <v/>
      </c>
    </row>
    <row r="16" spans="1:14" ht="3" customHeight="1" x14ac:dyDescent="0.2">
      <c r="A16" s="17"/>
      <c r="B16" s="17"/>
      <c r="C16" s="68"/>
      <c r="D16" s="17"/>
      <c r="E16" s="17"/>
      <c r="F16" s="17"/>
      <c r="G16" s="17"/>
      <c r="H16" s="17"/>
      <c r="I16" s="68"/>
      <c r="J16" s="17"/>
      <c r="K16" s="17"/>
      <c r="L16" s="17"/>
      <c r="M16" s="17"/>
      <c r="N16" s="17"/>
    </row>
    <row r="17" spans="1:14" x14ac:dyDescent="0.2">
      <c r="A17" s="122" t="s">
        <v>64</v>
      </c>
      <c r="B17" s="116" t="s">
        <v>3</v>
      </c>
      <c r="C17" s="116" t="s">
        <v>4</v>
      </c>
      <c r="D17" s="116" t="s">
        <v>4</v>
      </c>
      <c r="E17" s="116" t="s">
        <v>4</v>
      </c>
      <c r="F17" s="116" t="s">
        <v>4</v>
      </c>
      <c r="G17" s="116" t="s">
        <v>4</v>
      </c>
      <c r="H17" s="117" t="s">
        <v>4</v>
      </c>
      <c r="I17" s="116" t="s">
        <v>4</v>
      </c>
      <c r="J17" s="116" t="s">
        <v>4</v>
      </c>
      <c r="K17" s="116" t="s">
        <v>4</v>
      </c>
      <c r="L17" s="116" t="s">
        <v>4</v>
      </c>
      <c r="M17" s="116" t="s">
        <v>4</v>
      </c>
      <c r="N17" s="116" t="s">
        <v>4</v>
      </c>
    </row>
    <row r="18" spans="1:14" ht="25.5" x14ac:dyDescent="0.2">
      <c r="A18" s="118" t="s">
        <v>95</v>
      </c>
      <c r="B18" s="55">
        <v>20</v>
      </c>
      <c r="C18" s="124" t="str">
        <f>IF(Infos!$C$10="Abs","Abs",'Hygiène et sécurité'!F11)</f>
        <v/>
      </c>
      <c r="D18" s="124" t="str">
        <f>IF(Infos!$C$11="Abs","Abs",'Hygiène et sécurité'!H11)</f>
        <v/>
      </c>
      <c r="E18" s="124" t="str">
        <f>IF(Infos!$C$12="Abs","Abs",'Hygiène et sécurité'!J11)</f>
        <v/>
      </c>
      <c r="F18" s="124" t="str">
        <f>IF(Infos!$C$13="Abs","Abs",'Hygiène et sécurité'!L11)</f>
        <v/>
      </c>
      <c r="G18" s="124" t="str">
        <f>IF(Infos!$C$14="Abs","Abs",'Hygiène et sécurité'!N11)</f>
        <v/>
      </c>
      <c r="H18" s="124" t="str">
        <f>IF(Infos!$C$15="Abs","Abs",'Hygiène et sécurité'!P11)</f>
        <v/>
      </c>
      <c r="I18" s="124" t="str">
        <f>IF(Infos!$C$16="Abs","Abs",'Hygiène et sécurité'!R11)</f>
        <v/>
      </c>
      <c r="J18" s="124" t="str">
        <f>IF(Infos!$C$17="Abs","Abs",'Hygiène et sécurité'!T11)</f>
        <v/>
      </c>
      <c r="K18" s="124" t="str">
        <f>IF(Infos!$C$18="Abs","Abs",'Hygiène et sécurité'!V11)</f>
        <v/>
      </c>
      <c r="L18" s="124" t="str">
        <f>IF(Infos!$C$19="Abs","Abs",'Hygiène et sécurité'!X11)</f>
        <v/>
      </c>
      <c r="M18" s="124" t="str">
        <f>IF(Infos!$C$20="Abs","Abs",'Hygiène et sécurité'!Z11)</f>
        <v/>
      </c>
      <c r="N18" s="124" t="str">
        <f>IF(Infos!$C$21="Abs","Abs",'Hygiène et sécurité'!AB11)</f>
        <v/>
      </c>
    </row>
    <row r="19" spans="1:14" ht="15" customHeight="1" x14ac:dyDescent="0.2">
      <c r="A19" s="262" t="str">
        <f>"Nombre de points sur " &amp;SUM(B15:B18)</f>
        <v>Nombre de points sur 20</v>
      </c>
      <c r="B19" s="262"/>
      <c r="C19" s="120" t="str">
        <f>IF(C$5="N°","",SUM(C18:C18))</f>
        <v/>
      </c>
      <c r="D19" s="120" t="str">
        <f t="shared" ref="D19:N19" si="3">IF(D$5="N°","",SUM(D18:D18))</f>
        <v/>
      </c>
      <c r="E19" s="120" t="str">
        <f t="shared" si="3"/>
        <v/>
      </c>
      <c r="F19" s="120" t="str">
        <f t="shared" si="3"/>
        <v/>
      </c>
      <c r="G19" s="120" t="str">
        <f t="shared" si="3"/>
        <v/>
      </c>
      <c r="H19" s="120" t="str">
        <f t="shared" si="3"/>
        <v/>
      </c>
      <c r="I19" s="120" t="str">
        <f t="shared" si="3"/>
        <v/>
      </c>
      <c r="J19" s="120" t="str">
        <f t="shared" si="3"/>
        <v/>
      </c>
      <c r="K19" s="120" t="str">
        <f t="shared" si="3"/>
        <v/>
      </c>
      <c r="L19" s="120" t="str">
        <f t="shared" si="3"/>
        <v/>
      </c>
      <c r="M19" s="120" t="str">
        <f t="shared" si="3"/>
        <v/>
      </c>
      <c r="N19" s="120" t="str">
        <f t="shared" si="3"/>
        <v/>
      </c>
    </row>
    <row r="20" spans="1:14" s="128" customFormat="1" ht="3.75" customHeight="1" x14ac:dyDescent="0.2">
      <c r="A20" s="125"/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</row>
    <row r="21" spans="1:14" x14ac:dyDescent="0.2">
      <c r="A21" s="122" t="s">
        <v>91</v>
      </c>
      <c r="B21" s="116" t="s">
        <v>3</v>
      </c>
      <c r="C21" s="116" t="s">
        <v>4</v>
      </c>
      <c r="D21" s="116" t="s">
        <v>4</v>
      </c>
      <c r="E21" s="116" t="s">
        <v>4</v>
      </c>
      <c r="F21" s="116" t="s">
        <v>4</v>
      </c>
      <c r="G21" s="116" t="s">
        <v>4</v>
      </c>
      <c r="H21" s="117" t="s">
        <v>4</v>
      </c>
      <c r="I21" s="116" t="s">
        <v>4</v>
      </c>
      <c r="J21" s="116" t="s">
        <v>4</v>
      </c>
      <c r="K21" s="116" t="s">
        <v>4</v>
      </c>
      <c r="L21" s="116" t="s">
        <v>4</v>
      </c>
      <c r="M21" s="116" t="s">
        <v>4</v>
      </c>
      <c r="N21" s="116" t="s">
        <v>4</v>
      </c>
    </row>
    <row r="22" spans="1:14" x14ac:dyDescent="0.2">
      <c r="A22" s="123" t="s">
        <v>96</v>
      </c>
      <c r="B22" s="55">
        <v>6</v>
      </c>
      <c r="C22" s="124" t="str">
        <f>IF(Infos!$C10="Abs","Abs",'Aspect produits finis'!G9)</f>
        <v/>
      </c>
      <c r="D22" s="124" t="str">
        <f>IF(Infos!$C$11="Abs","Abs",'Aspect produits finis'!I9)</f>
        <v/>
      </c>
      <c r="E22" s="124" t="str">
        <f>IF(Infos!$C$12="Abs","Abs",'Aspect produits finis'!K9)</f>
        <v/>
      </c>
      <c r="F22" s="124" t="str">
        <f>IF(Infos!$C$13="Abs","Abs",'Aspect produits finis'!M9)</f>
        <v/>
      </c>
      <c r="G22" s="124" t="str">
        <f>IF(Infos!$C$14="Abs","Abs",'Aspect produits finis'!O9)</f>
        <v/>
      </c>
      <c r="H22" s="124" t="str">
        <f>IF(Infos!$C$15="Abs","Abs",'Aspect produits finis'!Q9)</f>
        <v/>
      </c>
      <c r="I22" s="124" t="str">
        <f>IF(Infos!$C$16="Abs","Abs",'Aspect produits finis'!S9)</f>
        <v/>
      </c>
      <c r="J22" s="124" t="str">
        <f>IF(Infos!$C$17="Abs","Abs",'Aspect produits finis'!U9)</f>
        <v/>
      </c>
      <c r="K22" s="124" t="str">
        <f>IF(Infos!$C$18="Abs","Abs",'Aspect produits finis'!W9)</f>
        <v/>
      </c>
      <c r="L22" s="124" t="str">
        <f>IF(Infos!$C$19="Abs","Abs",'Aspect produits finis'!Y9)</f>
        <v/>
      </c>
      <c r="M22" s="124" t="str">
        <f>IF(Infos!$C$20="Abs","Abs",'Aspect produits finis'!AA9)</f>
        <v/>
      </c>
      <c r="N22" s="124" t="str">
        <f>IF(Infos!$C$21="Abs","Abs",'Aspect produits finis'!AC9)</f>
        <v/>
      </c>
    </row>
    <row r="23" spans="1:14" ht="15.75" customHeight="1" x14ac:dyDescent="0.2">
      <c r="A23" s="123" t="s">
        <v>70</v>
      </c>
      <c r="B23" s="55">
        <v>4</v>
      </c>
      <c r="C23" s="124" t="str">
        <f>IF(Infos!$C10="Abs","Abs",'Aspect produits finis'!G13)</f>
        <v/>
      </c>
      <c r="D23" s="124" t="str">
        <f>IF(Infos!$C$11="Abs","Abs",'Aspect produits finis'!I13)</f>
        <v/>
      </c>
      <c r="E23" s="124" t="str">
        <f>IF(Infos!$C$12="Abs","Abs",'Aspect produits finis'!K13)</f>
        <v/>
      </c>
      <c r="F23" s="124" t="str">
        <f>IF(Infos!$C$13="Abs","Abs",'Aspect produits finis'!M13)</f>
        <v/>
      </c>
      <c r="G23" s="124" t="str">
        <f>IF(Infos!$C$14="Abs","Abs",'Aspect produits finis'!O13)</f>
        <v/>
      </c>
      <c r="H23" s="124" t="str">
        <f>IF(Infos!$C$15="Abs","Abs",'Aspect produits finis'!Q13)</f>
        <v/>
      </c>
      <c r="I23" s="124" t="str">
        <f>IF(Infos!$C$16="Abs","Abs",'Aspect produits finis'!S13)</f>
        <v/>
      </c>
      <c r="J23" s="124" t="str">
        <f>IF(Infos!$C$17="Abs","Abs",'Aspect produits finis'!U13)</f>
        <v/>
      </c>
      <c r="K23" s="124" t="str">
        <f>IF(Infos!$C$18="Abs","Abs",'Aspect produits finis'!W13)</f>
        <v/>
      </c>
      <c r="L23" s="124" t="str">
        <f>IF(Infos!$C$19="Abs","Abs",'Aspect produits finis'!Y13)</f>
        <v/>
      </c>
      <c r="M23" s="124" t="str">
        <f>IF(Infos!$C$20="Abs","Abs",'Aspect produits finis'!AA13)</f>
        <v/>
      </c>
      <c r="N23" s="124" t="str">
        <f>IF(Infos!$C$21="Abs","Abs",'Aspect produits finis'!AC13)</f>
        <v/>
      </c>
    </row>
    <row r="24" spans="1:14" ht="15.75" customHeight="1" x14ac:dyDescent="0.2">
      <c r="A24" s="123" t="s">
        <v>71</v>
      </c>
      <c r="B24" s="55">
        <v>40</v>
      </c>
      <c r="C24" s="124" t="str">
        <f>IF(Infos!$C10="Abs","Abs",'Aspect produits finis'!G21)</f>
        <v/>
      </c>
      <c r="D24" s="124" t="str">
        <f>IF(Infos!$C$11="Abs","Abs",'Aspect produits finis'!I21)</f>
        <v/>
      </c>
      <c r="E24" s="124" t="str">
        <f>IF(Infos!$C$12="Abs","Abs",'Aspect produits finis'!K21)</f>
        <v/>
      </c>
      <c r="F24" s="124" t="str">
        <f>IF(Infos!$C$13="Abs","Abs",'Aspect produits finis'!M21)</f>
        <v/>
      </c>
      <c r="G24" s="124" t="str">
        <f>IF(Infos!$C$14="Abs","Abs",'Aspect produits finis'!O21)</f>
        <v/>
      </c>
      <c r="H24" s="124" t="str">
        <f>IF(Infos!$C$15="Abs","Abs",'Aspect produits finis'!Q21)</f>
        <v/>
      </c>
      <c r="I24" s="124" t="str">
        <f>IF(Infos!$C$16="Abs","Abs",'Aspect produits finis'!S21)</f>
        <v/>
      </c>
      <c r="J24" s="124" t="str">
        <f>IF(Infos!$C$17="Abs","Abs",'Aspect produits finis'!U21)</f>
        <v/>
      </c>
      <c r="K24" s="124" t="str">
        <f>IF(Infos!$C$18="Abs","Abs",'Aspect produits finis'!W21)</f>
        <v/>
      </c>
      <c r="L24" s="124" t="str">
        <f>IF(Infos!$C$19="Abs","Abs",'Aspect produits finis'!Y21)</f>
        <v/>
      </c>
      <c r="M24" s="124" t="str">
        <f>IF(Infos!$C$20="Abs","Abs",'Aspect produits finis'!AA21)</f>
        <v/>
      </c>
      <c r="N24" s="124" t="str">
        <f>IF(Infos!$C$21="Abs","Abs",'Aspect produits finis'!AC21)</f>
        <v/>
      </c>
    </row>
    <row r="25" spans="1:14" ht="15.75" customHeight="1" x14ac:dyDescent="0.2">
      <c r="A25" s="123" t="s">
        <v>72</v>
      </c>
      <c r="B25" s="55">
        <v>40</v>
      </c>
      <c r="C25" s="124" t="str">
        <f>IF(Infos!$C10="Abs","Abs",'Aspect produits finis'!G32)</f>
        <v/>
      </c>
      <c r="D25" s="124" t="str">
        <f>IF(Infos!$C$11="Abs","Abs",'Aspect produits finis'!I32)</f>
        <v/>
      </c>
      <c r="E25" s="124" t="str">
        <f>IF(Infos!$C$12="Abs","Abs",'Aspect produits finis'!K32)</f>
        <v/>
      </c>
      <c r="F25" s="124" t="str">
        <f>IF(Infos!$C$13="Abs","Abs",'Aspect produits finis'!M32)</f>
        <v/>
      </c>
      <c r="G25" s="124" t="str">
        <f>IF(Infos!$C$14="Abs","Abs",'Aspect produits finis'!O32)</f>
        <v/>
      </c>
      <c r="H25" s="124" t="str">
        <f>IF(Infos!$C$15="Abs","Abs",'Aspect produits finis'!Q32)</f>
        <v/>
      </c>
      <c r="I25" s="124" t="str">
        <f>IF(Infos!$C$16="Abs","Abs",'Aspect produits finis'!S32)</f>
        <v/>
      </c>
      <c r="J25" s="124" t="str">
        <f>IF(Infos!$C$17="Abs","Abs",'Aspect produits finis'!U32)</f>
        <v/>
      </c>
      <c r="K25" s="124" t="str">
        <f>IF(Infos!$C$18="Abs","Abs",'Aspect produits finis'!W32)</f>
        <v/>
      </c>
      <c r="L25" s="124" t="str">
        <f>IF(Infos!$C$19="Abs","Abs",'Aspect produits finis'!Y32)</f>
        <v/>
      </c>
      <c r="M25" s="124" t="str">
        <f>IF(Infos!$C$20="Abs","Abs",'Aspect produits finis'!AA32)</f>
        <v/>
      </c>
      <c r="N25" s="124" t="str">
        <f>IF(Infos!$C$21="Abs","Abs",'Aspect produits finis'!AC32)</f>
        <v/>
      </c>
    </row>
    <row r="26" spans="1:14" ht="15" customHeight="1" x14ac:dyDescent="0.2">
      <c r="A26" s="262" t="str">
        <f>"Nombre de points sur " &amp;SUM(B22:B25)</f>
        <v>Nombre de points sur 90</v>
      </c>
      <c r="B26" s="262"/>
      <c r="C26" s="120" t="str">
        <f>IF(C$5="N°","",SUM(C22:C25))</f>
        <v/>
      </c>
      <c r="D26" s="120" t="str">
        <f t="shared" ref="D26:N26" si="4">IF(D$5="N°","",SUM(D22:D25))</f>
        <v/>
      </c>
      <c r="E26" s="120" t="str">
        <f t="shared" si="4"/>
        <v/>
      </c>
      <c r="F26" s="120" t="str">
        <f t="shared" si="4"/>
        <v/>
      </c>
      <c r="G26" s="120" t="str">
        <f t="shared" si="4"/>
        <v/>
      </c>
      <c r="H26" s="120" t="str">
        <f t="shared" si="4"/>
        <v/>
      </c>
      <c r="I26" s="120" t="str">
        <f t="shared" si="4"/>
        <v/>
      </c>
      <c r="J26" s="120" t="str">
        <f t="shared" si="4"/>
        <v/>
      </c>
      <c r="K26" s="120" t="str">
        <f t="shared" si="4"/>
        <v/>
      </c>
      <c r="L26" s="120" t="str">
        <f t="shared" si="4"/>
        <v/>
      </c>
      <c r="M26" s="120" t="str">
        <f t="shared" si="4"/>
        <v/>
      </c>
      <c r="N26" s="120" t="str">
        <f t="shared" si="4"/>
        <v/>
      </c>
    </row>
    <row r="27" spans="1:14" ht="3.75" customHeight="1" x14ac:dyDescent="0.2">
      <c r="A27" s="129"/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</row>
    <row r="28" spans="1:14" x14ac:dyDescent="0.2">
      <c r="A28" s="122" t="s">
        <v>92</v>
      </c>
      <c r="B28" s="116" t="s">
        <v>3</v>
      </c>
      <c r="C28" s="116" t="s">
        <v>4</v>
      </c>
      <c r="D28" s="116" t="s">
        <v>4</v>
      </c>
      <c r="E28" s="116" t="s">
        <v>4</v>
      </c>
      <c r="F28" s="116" t="s">
        <v>4</v>
      </c>
      <c r="G28" s="116" t="s">
        <v>4</v>
      </c>
      <c r="H28" s="117" t="s">
        <v>4</v>
      </c>
      <c r="I28" s="116" t="s">
        <v>4</v>
      </c>
      <c r="J28" s="116" t="s">
        <v>4</v>
      </c>
      <c r="K28" s="116" t="s">
        <v>4</v>
      </c>
      <c r="L28" s="116" t="s">
        <v>4</v>
      </c>
      <c r="M28" s="116" t="s">
        <v>4</v>
      </c>
      <c r="N28" s="116" t="s">
        <v>4</v>
      </c>
    </row>
    <row r="29" spans="1:14" ht="15.75" customHeight="1" x14ac:dyDescent="0.2">
      <c r="A29" s="123" t="s">
        <v>87</v>
      </c>
      <c r="B29" s="55">
        <v>10</v>
      </c>
      <c r="C29" s="124" t="str">
        <f>IF(Infos!$C10="Abs","Abs",Dégustation!E9)</f>
        <v/>
      </c>
      <c r="D29" s="124" t="str">
        <f>IF(Infos!$C10="Abs","Abs",Dégustation!G9)</f>
        <v/>
      </c>
      <c r="E29" s="124" t="str">
        <f>IF(Infos!$C10="Abs","Abs",Dégustation!I9)</f>
        <v/>
      </c>
      <c r="F29" s="124" t="str">
        <f>IF(Infos!$C10="Abs","Abs",Dégustation!K9)</f>
        <v/>
      </c>
      <c r="G29" s="124" t="str">
        <f>IF(Infos!$C10="Abs","Abs",Dégustation!M9)</f>
        <v/>
      </c>
      <c r="H29" s="124" t="str">
        <f>IF(Infos!$C10="Abs","Abs",Dégustation!O9)</f>
        <v/>
      </c>
      <c r="I29" s="124" t="str">
        <f>IF(Infos!$C10="Abs","Abs",Dégustation!Q9)</f>
        <v/>
      </c>
      <c r="J29" s="124" t="str">
        <f>IF(Infos!$C10="Abs","Abs",Dégustation!S9)</f>
        <v/>
      </c>
      <c r="K29" s="124" t="str">
        <f>IF(Infos!$C10="Abs","Abs",Dégustation!U9)</f>
        <v/>
      </c>
      <c r="L29" s="124" t="str">
        <f>IF(Infos!$C10="Abs","Abs",Dégustation!W9)</f>
        <v/>
      </c>
      <c r="M29" s="124" t="str">
        <f>IF(Infos!$C10="Abs","Abs",Dégustation!Y9)</f>
        <v/>
      </c>
      <c r="N29" s="124" t="str">
        <f>IF(Infos!$C10="Abs","Abs",Dégustation!AA9)</f>
        <v/>
      </c>
    </row>
    <row r="30" spans="1:14" ht="15.75" customHeight="1" x14ac:dyDescent="0.2">
      <c r="A30" s="123" t="s">
        <v>89</v>
      </c>
      <c r="B30" s="55">
        <v>10</v>
      </c>
      <c r="C30" s="124" t="str">
        <f>IF(Infos!$C11="Abs","Abs",Dégustation!E14)</f>
        <v/>
      </c>
      <c r="D30" s="124" t="str">
        <f>IF(Infos!$C11="Abs","Abs",Dégustation!G14)</f>
        <v/>
      </c>
      <c r="E30" s="124" t="str">
        <f>IF(Infos!$C11="Abs","Abs",Dégustation!I14)</f>
        <v/>
      </c>
      <c r="F30" s="124" t="str">
        <f>IF(Infos!$C11="Abs","Abs",Dégustation!K14)</f>
        <v/>
      </c>
      <c r="G30" s="124" t="str">
        <f>IF(Infos!$C11="Abs","Abs",Dégustation!M14)</f>
        <v/>
      </c>
      <c r="H30" s="124" t="str">
        <f>IF(Infos!$C11="Abs","Abs",Dégustation!O14)</f>
        <v/>
      </c>
      <c r="I30" s="124" t="str">
        <f>IF(Infos!$C11="Abs","Abs",Dégustation!Q14)</f>
        <v/>
      </c>
      <c r="J30" s="124" t="str">
        <f>IF(Infos!$C11="Abs","Abs",Dégustation!S14)</f>
        <v/>
      </c>
      <c r="K30" s="124" t="str">
        <f>IF(Infos!$C11="Abs","Abs",Dégustation!U14)</f>
        <v/>
      </c>
      <c r="L30" s="124" t="str">
        <f>IF(Infos!$C11="Abs","Abs",Dégustation!W14)</f>
        <v/>
      </c>
      <c r="M30" s="124" t="str">
        <f>IF(Infos!$C11="Abs","Abs",Dégustation!Y14)</f>
        <v/>
      </c>
      <c r="N30" s="124" t="str">
        <f>IF(Infos!$C11="Abs","Abs",Dégustation!AA14)</f>
        <v/>
      </c>
    </row>
    <row r="31" spans="1:14" ht="15" customHeight="1" x14ac:dyDescent="0.2">
      <c r="A31" s="262" t="str">
        <f>"Nombre de points sur " &amp;SUM(B27:B30)</f>
        <v>Nombre de points sur 20</v>
      </c>
      <c r="B31" s="262"/>
      <c r="C31" s="120" t="str">
        <f>IF(C$5="N°","",SUM(C29:C30))</f>
        <v/>
      </c>
      <c r="D31" s="120" t="str">
        <f t="shared" ref="D31:H31" si="5">IF(D$5="N°","",SUM(D29:D30))</f>
        <v/>
      </c>
      <c r="E31" s="120" t="str">
        <f t="shared" si="5"/>
        <v/>
      </c>
      <c r="F31" s="120" t="str">
        <f t="shared" si="5"/>
        <v/>
      </c>
      <c r="G31" s="120" t="str">
        <f t="shared" si="5"/>
        <v/>
      </c>
      <c r="H31" s="121" t="str">
        <f t="shared" si="5"/>
        <v/>
      </c>
      <c r="I31" s="121" t="str">
        <f t="shared" ref="I31" si="6">IF(I$5="N°","",SUM(I29:I30))</f>
        <v/>
      </c>
      <c r="J31" s="121" t="str">
        <f t="shared" ref="J31" si="7">IF(J$5="N°","",SUM(J29:J30))</f>
        <v/>
      </c>
      <c r="K31" s="121" t="str">
        <f t="shared" ref="K31" si="8">IF(K$5="N°","",SUM(K29:K30))</f>
        <v/>
      </c>
      <c r="L31" s="121" t="str">
        <f t="shared" ref="L31" si="9">IF(L$5="N°","",SUM(L29:L30))</f>
        <v/>
      </c>
      <c r="M31" s="121" t="str">
        <f t="shared" ref="M31" si="10">IF(M$5="N°","",SUM(M29:M30))</f>
        <v/>
      </c>
      <c r="N31" s="120" t="str">
        <f t="shared" ref="N31" si="11">IF(N$5="N°","",SUM(N29:N30))</f>
        <v/>
      </c>
    </row>
    <row r="32" spans="1:14" ht="3.75" customHeight="1" x14ac:dyDescent="0.2">
      <c r="A32" s="129"/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</row>
    <row r="33" spans="1:14" ht="18" customHeight="1" x14ac:dyDescent="0.2">
      <c r="A33" s="131" t="s">
        <v>98</v>
      </c>
      <c r="B33" s="132">
        <v>240</v>
      </c>
      <c r="C33" s="133" t="str">
        <f>IF(C$5="N°","",SUM(C8+C15+C19+C26+C31))</f>
        <v/>
      </c>
      <c r="D33" s="133" t="str">
        <f t="shared" ref="D33:N33" si="12">IF(D$5="N°","",SUM(D8+D15+D19+D26+D31))</f>
        <v/>
      </c>
      <c r="E33" s="133" t="str">
        <f t="shared" si="12"/>
        <v/>
      </c>
      <c r="F33" s="133" t="str">
        <f t="shared" si="12"/>
        <v/>
      </c>
      <c r="G33" s="133" t="str">
        <f t="shared" si="12"/>
        <v/>
      </c>
      <c r="H33" s="133" t="str">
        <f t="shared" si="12"/>
        <v/>
      </c>
      <c r="I33" s="133" t="str">
        <f t="shared" si="12"/>
        <v/>
      </c>
      <c r="J33" s="133" t="str">
        <f t="shared" si="12"/>
        <v/>
      </c>
      <c r="K33" s="133" t="str">
        <f t="shared" si="12"/>
        <v/>
      </c>
      <c r="L33" s="133" t="str">
        <f t="shared" si="12"/>
        <v/>
      </c>
      <c r="M33" s="133" t="str">
        <f t="shared" si="12"/>
        <v/>
      </c>
      <c r="N33" s="133" t="str">
        <f t="shared" si="12"/>
        <v/>
      </c>
    </row>
    <row r="34" spans="1:14" ht="18" customHeight="1" x14ac:dyDescent="0.2">
      <c r="A34" s="131" t="s">
        <v>106</v>
      </c>
      <c r="B34" s="132">
        <v>20</v>
      </c>
      <c r="C34" s="134" t="str">
        <f>IF(C$5="N°","",(C33/12))</f>
        <v/>
      </c>
      <c r="D34" s="134" t="str">
        <f t="shared" ref="D34:N34" si="13">IF(D$5="N°","",(D33/12))</f>
        <v/>
      </c>
      <c r="E34" s="134" t="str">
        <f t="shared" si="13"/>
        <v/>
      </c>
      <c r="F34" s="134" t="str">
        <f t="shared" si="13"/>
        <v/>
      </c>
      <c r="G34" s="134" t="str">
        <f t="shared" si="13"/>
        <v/>
      </c>
      <c r="H34" s="134" t="str">
        <f t="shared" si="13"/>
        <v/>
      </c>
      <c r="I34" s="134" t="str">
        <f t="shared" si="13"/>
        <v/>
      </c>
      <c r="J34" s="134" t="str">
        <f t="shared" si="13"/>
        <v/>
      </c>
      <c r="K34" s="134" t="str">
        <f t="shared" si="13"/>
        <v/>
      </c>
      <c r="L34" s="134" t="str">
        <f t="shared" si="13"/>
        <v/>
      </c>
      <c r="M34" s="134" t="str">
        <f t="shared" si="13"/>
        <v/>
      </c>
      <c r="N34" s="134" t="str">
        <f t="shared" si="13"/>
        <v/>
      </c>
    </row>
    <row r="35" spans="1:14" ht="18.75" x14ac:dyDescent="0.2">
      <c r="A35" s="135" t="s">
        <v>97</v>
      </c>
      <c r="B35" s="136">
        <v>20</v>
      </c>
      <c r="C35" s="137" t="str">
        <f>IF(C$5="N°","",CEILING(C34,0.5))</f>
        <v/>
      </c>
      <c r="D35" s="137" t="str">
        <f t="shared" ref="D35:N35" si="14">IF(D$5="N°","",CEILING(D34,0.5))</f>
        <v/>
      </c>
      <c r="E35" s="137" t="str">
        <f t="shared" si="14"/>
        <v/>
      </c>
      <c r="F35" s="137" t="str">
        <f t="shared" si="14"/>
        <v/>
      </c>
      <c r="G35" s="137" t="str">
        <f t="shared" si="14"/>
        <v/>
      </c>
      <c r="H35" s="137" t="str">
        <f t="shared" si="14"/>
        <v/>
      </c>
      <c r="I35" s="137" t="str">
        <f t="shared" si="14"/>
        <v/>
      </c>
      <c r="J35" s="137" t="str">
        <f t="shared" si="14"/>
        <v/>
      </c>
      <c r="K35" s="137" t="str">
        <f t="shared" si="14"/>
        <v/>
      </c>
      <c r="L35" s="137" t="str">
        <f t="shared" si="14"/>
        <v/>
      </c>
      <c r="M35" s="137" t="str">
        <f t="shared" si="14"/>
        <v/>
      </c>
      <c r="N35" s="137" t="str">
        <f t="shared" si="14"/>
        <v/>
      </c>
    </row>
    <row r="36" spans="1:14" ht="18.75" customHeight="1" x14ac:dyDescent="0.2">
      <c r="A36" s="37" t="s">
        <v>28</v>
      </c>
      <c r="B36" s="216"/>
      <c r="C36" s="216"/>
      <c r="D36" s="17"/>
      <c r="E36" s="17"/>
      <c r="F36" s="39"/>
      <c r="G36" s="17"/>
      <c r="H36" s="17"/>
      <c r="I36" s="38"/>
      <c r="J36" s="17"/>
      <c r="K36" s="17"/>
      <c r="L36" s="39"/>
      <c r="M36" s="17"/>
      <c r="N36" s="17"/>
    </row>
    <row r="37" spans="1:14" s="92" customFormat="1" x14ac:dyDescent="0.2">
      <c r="A37" s="138">
        <f>Infos!E10</f>
        <v>0</v>
      </c>
      <c r="B37" s="257"/>
      <c r="C37" s="257"/>
      <c r="D37" s="257"/>
      <c r="E37" s="139"/>
      <c r="F37" s="263">
        <f>Infos!E12</f>
        <v>0</v>
      </c>
      <c r="G37" s="264"/>
      <c r="H37" s="265"/>
      <c r="I37" s="258"/>
      <c r="J37" s="259"/>
      <c r="K37" s="260"/>
      <c r="L37" s="140"/>
      <c r="M37" s="140"/>
      <c r="N37" s="140"/>
    </row>
    <row r="38" spans="1:14" s="92" customFormat="1" x14ac:dyDescent="0.2">
      <c r="A38" s="181">
        <f>Infos!F14</f>
        <v>0</v>
      </c>
      <c r="B38" s="258"/>
      <c r="C38" s="259"/>
      <c r="D38" s="260"/>
      <c r="F38" s="263">
        <f>Infos!F17</f>
        <v>0</v>
      </c>
      <c r="G38" s="264"/>
      <c r="H38" s="265"/>
      <c r="I38" s="257"/>
      <c r="J38" s="257"/>
      <c r="K38" s="257"/>
      <c r="L38" s="67"/>
      <c r="M38" s="67"/>
      <c r="N38" s="67"/>
    </row>
    <row r="39" spans="1:14" s="92" customFormat="1" x14ac:dyDescent="0.2">
      <c r="A39" s="181">
        <f>Infos!F15</f>
        <v>0</v>
      </c>
      <c r="B39" s="257"/>
      <c r="C39" s="257"/>
      <c r="D39" s="257"/>
      <c r="E39" s="141"/>
      <c r="F39" s="263">
        <f>Infos!F18</f>
        <v>0</v>
      </c>
      <c r="G39" s="264"/>
      <c r="H39" s="265"/>
      <c r="I39" s="257"/>
      <c r="J39" s="257"/>
      <c r="K39" s="257"/>
      <c r="L39" s="67"/>
      <c r="M39" s="67"/>
      <c r="N39" s="67"/>
    </row>
    <row r="40" spans="1:14" s="92" customFormat="1" x14ac:dyDescent="0.2">
      <c r="A40" s="181">
        <f>Infos!F16</f>
        <v>0</v>
      </c>
      <c r="B40" s="257"/>
      <c r="C40" s="257"/>
      <c r="D40" s="257"/>
      <c r="E40" s="141"/>
      <c r="F40" s="263">
        <f>Infos!F19</f>
        <v>0</v>
      </c>
      <c r="G40" s="264"/>
      <c r="H40" s="265"/>
      <c r="I40" s="257"/>
      <c r="J40" s="257"/>
      <c r="K40" s="257"/>
      <c r="L40" s="67"/>
      <c r="M40" s="67"/>
      <c r="N40" s="67"/>
    </row>
  </sheetData>
  <sheetProtection algorithmName="SHA-512" hashValue="waIkS3x8n43qL+HpFjFv5+xaegtG1pR//h/Kt8FhS/I9ZtIpZ/F86LnFQ/HOkqLbCLJ0VCkjc2Llj/SuXNTDjA==" saltValue="2t4swHG+ZvSUK5P3/OJ9sA==" spinCount="100000" sheet="1" objects="1" scenarios="1" selectLockedCells="1"/>
  <mergeCells count="24">
    <mergeCell ref="I3:L3"/>
    <mergeCell ref="A15:B15"/>
    <mergeCell ref="B36:C36"/>
    <mergeCell ref="B3:F3"/>
    <mergeCell ref="B4:C4"/>
    <mergeCell ref="G4:H4"/>
    <mergeCell ref="A5:B5"/>
    <mergeCell ref="A8:B8"/>
    <mergeCell ref="B37:D37"/>
    <mergeCell ref="B38:D38"/>
    <mergeCell ref="B39:D39"/>
    <mergeCell ref="B40:D40"/>
    <mergeCell ref="M4:N4"/>
    <mergeCell ref="A26:B26"/>
    <mergeCell ref="A31:B31"/>
    <mergeCell ref="A19:B19"/>
    <mergeCell ref="I37:K37"/>
    <mergeCell ref="I38:K38"/>
    <mergeCell ref="I39:K39"/>
    <mergeCell ref="I40:K40"/>
    <mergeCell ref="F38:H38"/>
    <mergeCell ref="F39:H39"/>
    <mergeCell ref="F40:H40"/>
    <mergeCell ref="F37:H37"/>
  </mergeCells>
  <phoneticPr fontId="24" type="noConversion"/>
  <conditionalFormatting sqref="C35:N35">
    <cfRule type="cellIs" dxfId="16" priority="36" stopIfTrue="1" operator="lessThan">
      <formula>10</formula>
    </cfRule>
  </conditionalFormatting>
  <conditionalFormatting sqref="C8:N8 C35:N35 B37:D37 A38:B38 A39:D40">
    <cfRule type="cellIs" dxfId="15" priority="34" operator="equal">
      <formula>0</formula>
    </cfRule>
  </conditionalFormatting>
  <conditionalFormatting sqref="C20:N20 C7:N7 C11:N14 C18:N18">
    <cfRule type="cellIs" dxfId="14" priority="19" operator="equal">
      <formula>0</formula>
    </cfRule>
  </conditionalFormatting>
  <conditionalFormatting sqref="C35:N35">
    <cfRule type="containsErrors" dxfId="13" priority="18">
      <formula>ISERROR(C35)</formula>
    </cfRule>
  </conditionalFormatting>
  <conditionalFormatting sqref="C27:H27">
    <cfRule type="cellIs" dxfId="12" priority="16" operator="equal">
      <formula>0</formula>
    </cfRule>
  </conditionalFormatting>
  <conditionalFormatting sqref="I27:N27">
    <cfRule type="cellIs" dxfId="11" priority="15" operator="equal">
      <formula>0</formula>
    </cfRule>
  </conditionalFormatting>
  <conditionalFormatting sqref="I27:N27">
    <cfRule type="cellIs" dxfId="10" priority="14" operator="equal">
      <formula>0</formula>
    </cfRule>
  </conditionalFormatting>
  <conditionalFormatting sqref="C31:H32 I31:N31 C33:N34">
    <cfRule type="cellIs" dxfId="9" priority="12" operator="equal">
      <formula>0</formula>
    </cfRule>
  </conditionalFormatting>
  <conditionalFormatting sqref="I32:N32">
    <cfRule type="cellIs" dxfId="8" priority="11" operator="equal">
      <formula>0</formula>
    </cfRule>
  </conditionalFormatting>
  <conditionalFormatting sqref="I32:N32">
    <cfRule type="cellIs" dxfId="7" priority="10" operator="equal">
      <formula>0</formula>
    </cfRule>
  </conditionalFormatting>
  <conditionalFormatting sqref="C19:N19">
    <cfRule type="cellIs" dxfId="6" priority="9" operator="equal">
      <formula>0</formula>
    </cfRule>
  </conditionalFormatting>
  <conditionalFormatting sqref="I37:K40">
    <cfRule type="cellIs" dxfId="5" priority="5" operator="equal">
      <formula>0</formula>
    </cfRule>
  </conditionalFormatting>
  <conditionalFormatting sqref="C15:N15">
    <cfRule type="cellIs" dxfId="4" priority="4" operator="equal">
      <formula>0</formula>
    </cfRule>
  </conditionalFormatting>
  <conditionalFormatting sqref="C26:N26">
    <cfRule type="cellIs" dxfId="3" priority="3" operator="equal">
      <formula>0</formula>
    </cfRule>
  </conditionalFormatting>
  <conditionalFormatting sqref="A37:A40">
    <cfRule type="cellIs" dxfId="2" priority="2" operator="equal">
      <formula>0</formula>
    </cfRule>
  </conditionalFormatting>
  <conditionalFormatting sqref="F37:H40">
    <cfRule type="cellIs" dxfId="1" priority="1" operator="equal">
      <formula>0</formula>
    </cfRule>
  </conditionalFormatting>
  <dataValidations count="2">
    <dataValidation type="decimal" operator="lessThanOrEqual" allowBlank="1" showInputMessage="1" showErrorMessage="1" error="Pas plus de 10" sqref="C20:H20">
      <formula1>5</formula1>
    </dataValidation>
    <dataValidation type="decimal" operator="lessThanOrEqual" allowBlank="1" showInputMessage="1" showErrorMessage="1" error="Pas plus de 10" sqref="I20:N20">
      <formula1>10</formula1>
    </dataValidation>
  </dataValidations>
  <printOptions horizontalCentered="1" verticalCentered="1"/>
  <pageMargins left="7.874015748031496E-2" right="7.874015748031496E-2" top="0.19685039370078741" bottom="0.19685039370078741" header="0.31496062992125984" footer="0.31496062992125984"/>
  <pageSetup paperSize="9" orientation="landscape" horizontalDpi="4294967293" r:id="rId1"/>
  <headerFooter alignWithMargins="0">
    <oddHeader>&amp;R&amp;G</oddHeader>
    <oddFooter>&amp;R&amp;P / &amp;N</oddFooter>
  </headerFooter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52"/>
  <sheetViews>
    <sheetView showGridLines="0" workbookViewId="0">
      <selection activeCell="J19" sqref="J19"/>
    </sheetView>
  </sheetViews>
  <sheetFormatPr baseColWidth="10" defaultColWidth="12" defaultRowHeight="12.75" x14ac:dyDescent="0.2"/>
  <cols>
    <col min="1" max="1" width="4.5" style="11" customWidth="1"/>
    <col min="2" max="7" width="12" style="11"/>
    <col min="8" max="8" width="8.6640625" style="11" customWidth="1"/>
    <col min="9" max="9" width="5.33203125" style="11" customWidth="1"/>
    <col min="10" max="16384" width="12" style="11"/>
  </cols>
  <sheetData>
    <row r="1" spans="1:11" ht="15.75" x14ac:dyDescent="0.25">
      <c r="A1" s="279" t="s">
        <v>38</v>
      </c>
      <c r="B1" s="279"/>
      <c r="C1" s="279"/>
      <c r="D1" s="279"/>
      <c r="E1" s="279"/>
      <c r="F1" s="279"/>
      <c r="G1" s="279"/>
      <c r="H1" s="182"/>
      <c r="I1" s="182"/>
      <c r="J1" s="182"/>
      <c r="K1" s="182"/>
    </row>
    <row r="3" spans="1:11" x14ac:dyDescent="0.2">
      <c r="A3" s="280" t="str">
        <f>Infos!B5</f>
        <v>CAP Boulanger</v>
      </c>
      <c r="B3" s="280"/>
      <c r="C3" s="280"/>
      <c r="D3" s="280"/>
      <c r="E3" s="280"/>
      <c r="F3" s="280"/>
      <c r="G3" s="280"/>
      <c r="H3" s="280"/>
      <c r="I3" s="280"/>
    </row>
    <row r="4" spans="1:11" x14ac:dyDescent="0.2">
      <c r="A4" s="280">
        <f>Infos!F7</f>
        <v>0</v>
      </c>
      <c r="B4" s="280"/>
      <c r="C4" s="280"/>
      <c r="D4" s="280"/>
      <c r="E4" s="280"/>
      <c r="F4" s="280"/>
      <c r="G4" s="280"/>
      <c r="H4" s="280"/>
      <c r="I4" s="280"/>
    </row>
    <row r="5" spans="1:11" x14ac:dyDescent="0.2">
      <c r="A5" s="281">
        <f>Infos!B7</f>
        <v>0</v>
      </c>
      <c r="B5" s="281"/>
      <c r="C5" s="281"/>
      <c r="D5" s="281"/>
      <c r="E5" s="281"/>
      <c r="F5" s="281"/>
      <c r="G5" s="281"/>
      <c r="H5" s="281"/>
      <c r="I5" s="281"/>
    </row>
    <row r="6" spans="1:11" x14ac:dyDescent="0.2">
      <c r="A6" s="280">
        <f>Infos!I3</f>
        <v>0</v>
      </c>
      <c r="B6" s="280"/>
      <c r="C6" s="280"/>
      <c r="D6" s="280"/>
      <c r="E6" s="280"/>
      <c r="F6" s="280"/>
      <c r="G6" s="280"/>
      <c r="H6" s="280"/>
      <c r="I6" s="280"/>
    </row>
    <row r="8" spans="1:11" x14ac:dyDescent="0.2">
      <c r="B8" s="270"/>
      <c r="C8" s="271"/>
      <c r="D8" s="271"/>
      <c r="E8" s="271"/>
      <c r="F8" s="271"/>
      <c r="G8" s="271"/>
      <c r="H8" s="272"/>
    </row>
    <row r="9" spans="1:11" x14ac:dyDescent="0.2">
      <c r="B9" s="273"/>
      <c r="C9" s="274"/>
      <c r="D9" s="274"/>
      <c r="E9" s="274"/>
      <c r="F9" s="274"/>
      <c r="G9" s="274"/>
      <c r="H9" s="275"/>
    </row>
    <row r="10" spans="1:11" x14ac:dyDescent="0.2">
      <c r="B10" s="273"/>
      <c r="C10" s="274"/>
      <c r="D10" s="274"/>
      <c r="E10" s="274"/>
      <c r="F10" s="274"/>
      <c r="G10" s="274"/>
      <c r="H10" s="275"/>
    </row>
    <row r="11" spans="1:11" x14ac:dyDescent="0.2">
      <c r="B11" s="273"/>
      <c r="C11" s="274"/>
      <c r="D11" s="274"/>
      <c r="E11" s="274"/>
      <c r="F11" s="274"/>
      <c r="G11" s="274"/>
      <c r="H11" s="275"/>
    </row>
    <row r="12" spans="1:11" x14ac:dyDescent="0.2">
      <c r="B12" s="273"/>
      <c r="C12" s="274"/>
      <c r="D12" s="274"/>
      <c r="E12" s="274"/>
      <c r="F12" s="274"/>
      <c r="G12" s="274"/>
      <c r="H12" s="275"/>
    </row>
    <row r="13" spans="1:11" x14ac:dyDescent="0.2">
      <c r="B13" s="273"/>
      <c r="C13" s="274"/>
      <c r="D13" s="274"/>
      <c r="E13" s="274"/>
      <c r="F13" s="274"/>
      <c r="G13" s="274"/>
      <c r="H13" s="275"/>
    </row>
    <row r="14" spans="1:11" x14ac:dyDescent="0.2">
      <c r="B14" s="273"/>
      <c r="C14" s="274"/>
      <c r="D14" s="274"/>
      <c r="E14" s="274"/>
      <c r="F14" s="274"/>
      <c r="G14" s="274"/>
      <c r="H14" s="275"/>
    </row>
    <row r="15" spans="1:11" x14ac:dyDescent="0.2">
      <c r="B15" s="273"/>
      <c r="C15" s="274"/>
      <c r="D15" s="274"/>
      <c r="E15" s="274"/>
      <c r="F15" s="274"/>
      <c r="G15" s="274"/>
      <c r="H15" s="275"/>
    </row>
    <row r="16" spans="1:11" x14ac:dyDescent="0.2">
      <c r="B16" s="273"/>
      <c r="C16" s="274"/>
      <c r="D16" s="274"/>
      <c r="E16" s="274"/>
      <c r="F16" s="274"/>
      <c r="G16" s="274"/>
      <c r="H16" s="275"/>
    </row>
    <row r="17" spans="2:8" x14ac:dyDescent="0.2">
      <c r="B17" s="273"/>
      <c r="C17" s="274"/>
      <c r="D17" s="274"/>
      <c r="E17" s="274"/>
      <c r="F17" s="274"/>
      <c r="G17" s="274"/>
      <c r="H17" s="275"/>
    </row>
    <row r="18" spans="2:8" x14ac:dyDescent="0.2">
      <c r="B18" s="273"/>
      <c r="C18" s="274"/>
      <c r="D18" s="274"/>
      <c r="E18" s="274"/>
      <c r="F18" s="274"/>
      <c r="G18" s="274"/>
      <c r="H18" s="275"/>
    </row>
    <row r="19" spans="2:8" x14ac:dyDescent="0.2">
      <c r="B19" s="273"/>
      <c r="C19" s="274"/>
      <c r="D19" s="274"/>
      <c r="E19" s="274"/>
      <c r="F19" s="274"/>
      <c r="G19" s="274"/>
      <c r="H19" s="275"/>
    </row>
    <row r="20" spans="2:8" x14ac:dyDescent="0.2">
      <c r="B20" s="273"/>
      <c r="C20" s="274"/>
      <c r="D20" s="274"/>
      <c r="E20" s="274"/>
      <c r="F20" s="274"/>
      <c r="G20" s="274"/>
      <c r="H20" s="275"/>
    </row>
    <row r="21" spans="2:8" x14ac:dyDescent="0.2">
      <c r="B21" s="273"/>
      <c r="C21" s="274"/>
      <c r="D21" s="274"/>
      <c r="E21" s="274"/>
      <c r="F21" s="274"/>
      <c r="G21" s="274"/>
      <c r="H21" s="275"/>
    </row>
    <row r="22" spans="2:8" x14ac:dyDescent="0.2">
      <c r="B22" s="273"/>
      <c r="C22" s="274"/>
      <c r="D22" s="274"/>
      <c r="E22" s="274"/>
      <c r="F22" s="274"/>
      <c r="G22" s="274"/>
      <c r="H22" s="275"/>
    </row>
    <row r="23" spans="2:8" x14ac:dyDescent="0.2">
      <c r="B23" s="273"/>
      <c r="C23" s="274"/>
      <c r="D23" s="274"/>
      <c r="E23" s="274"/>
      <c r="F23" s="274"/>
      <c r="G23" s="274"/>
      <c r="H23" s="275"/>
    </row>
    <row r="24" spans="2:8" x14ac:dyDescent="0.2">
      <c r="B24" s="273"/>
      <c r="C24" s="274"/>
      <c r="D24" s="274"/>
      <c r="E24" s="274"/>
      <c r="F24" s="274"/>
      <c r="G24" s="274"/>
      <c r="H24" s="275"/>
    </row>
    <row r="25" spans="2:8" x14ac:dyDescent="0.2">
      <c r="B25" s="273"/>
      <c r="C25" s="274"/>
      <c r="D25" s="274"/>
      <c r="E25" s="274"/>
      <c r="F25" s="274"/>
      <c r="G25" s="274"/>
      <c r="H25" s="275"/>
    </row>
    <row r="26" spans="2:8" x14ac:dyDescent="0.2">
      <c r="B26" s="273"/>
      <c r="C26" s="274"/>
      <c r="D26" s="274"/>
      <c r="E26" s="274"/>
      <c r="F26" s="274"/>
      <c r="G26" s="274"/>
      <c r="H26" s="275"/>
    </row>
    <row r="27" spans="2:8" x14ac:dyDescent="0.2">
      <c r="B27" s="273"/>
      <c r="C27" s="274"/>
      <c r="D27" s="274"/>
      <c r="E27" s="274"/>
      <c r="F27" s="274"/>
      <c r="G27" s="274"/>
      <c r="H27" s="275"/>
    </row>
    <row r="28" spans="2:8" x14ac:dyDescent="0.2">
      <c r="B28" s="273"/>
      <c r="C28" s="274"/>
      <c r="D28" s="274"/>
      <c r="E28" s="274"/>
      <c r="F28" s="274"/>
      <c r="G28" s="274"/>
      <c r="H28" s="275"/>
    </row>
    <row r="29" spans="2:8" x14ac:dyDescent="0.2">
      <c r="B29" s="273"/>
      <c r="C29" s="274"/>
      <c r="D29" s="274"/>
      <c r="E29" s="274"/>
      <c r="F29" s="274"/>
      <c r="G29" s="274"/>
      <c r="H29" s="275"/>
    </row>
    <row r="30" spans="2:8" x14ac:dyDescent="0.2">
      <c r="B30" s="273"/>
      <c r="C30" s="274"/>
      <c r="D30" s="274"/>
      <c r="E30" s="274"/>
      <c r="F30" s="274"/>
      <c r="G30" s="274"/>
      <c r="H30" s="275"/>
    </row>
    <row r="31" spans="2:8" x14ac:dyDescent="0.2">
      <c r="B31" s="273"/>
      <c r="C31" s="274"/>
      <c r="D31" s="274"/>
      <c r="E31" s="274"/>
      <c r="F31" s="274"/>
      <c r="G31" s="274"/>
      <c r="H31" s="275"/>
    </row>
    <row r="32" spans="2:8" x14ac:dyDescent="0.2">
      <c r="B32" s="273"/>
      <c r="C32" s="274"/>
      <c r="D32" s="274"/>
      <c r="E32" s="274"/>
      <c r="F32" s="274"/>
      <c r="G32" s="274"/>
      <c r="H32" s="275"/>
    </row>
    <row r="33" spans="2:8" x14ac:dyDescent="0.2">
      <c r="B33" s="273"/>
      <c r="C33" s="274"/>
      <c r="D33" s="274"/>
      <c r="E33" s="274"/>
      <c r="F33" s="274"/>
      <c r="G33" s="274"/>
      <c r="H33" s="275"/>
    </row>
    <row r="34" spans="2:8" x14ac:dyDescent="0.2">
      <c r="B34" s="273"/>
      <c r="C34" s="274"/>
      <c r="D34" s="274"/>
      <c r="E34" s="274"/>
      <c r="F34" s="274"/>
      <c r="G34" s="274"/>
      <c r="H34" s="275"/>
    </row>
    <row r="35" spans="2:8" x14ac:dyDescent="0.2">
      <c r="B35" s="273"/>
      <c r="C35" s="274"/>
      <c r="D35" s="274"/>
      <c r="E35" s="274"/>
      <c r="F35" s="274"/>
      <c r="G35" s="274"/>
      <c r="H35" s="275"/>
    </row>
    <row r="36" spans="2:8" x14ac:dyDescent="0.2">
      <c r="B36" s="273"/>
      <c r="C36" s="274"/>
      <c r="D36" s="274"/>
      <c r="E36" s="274"/>
      <c r="F36" s="274"/>
      <c r="G36" s="274"/>
      <c r="H36" s="275"/>
    </row>
    <row r="37" spans="2:8" x14ac:dyDescent="0.2">
      <c r="B37" s="273"/>
      <c r="C37" s="274"/>
      <c r="D37" s="274"/>
      <c r="E37" s="274"/>
      <c r="F37" s="274"/>
      <c r="G37" s="274"/>
      <c r="H37" s="275"/>
    </row>
    <row r="38" spans="2:8" x14ac:dyDescent="0.2">
      <c r="B38" s="273"/>
      <c r="C38" s="274"/>
      <c r="D38" s="274"/>
      <c r="E38" s="274"/>
      <c r="F38" s="274"/>
      <c r="G38" s="274"/>
      <c r="H38" s="275"/>
    </row>
    <row r="39" spans="2:8" x14ac:dyDescent="0.2">
      <c r="B39" s="273"/>
      <c r="C39" s="274"/>
      <c r="D39" s="274"/>
      <c r="E39" s="274"/>
      <c r="F39" s="274"/>
      <c r="G39" s="274"/>
      <c r="H39" s="275"/>
    </row>
    <row r="40" spans="2:8" x14ac:dyDescent="0.2">
      <c r="B40" s="273"/>
      <c r="C40" s="274"/>
      <c r="D40" s="274"/>
      <c r="E40" s="274"/>
      <c r="F40" s="274"/>
      <c r="G40" s="274"/>
      <c r="H40" s="275"/>
    </row>
    <row r="41" spans="2:8" x14ac:dyDescent="0.2">
      <c r="B41" s="273"/>
      <c r="C41" s="274"/>
      <c r="D41" s="274"/>
      <c r="E41" s="274"/>
      <c r="F41" s="274"/>
      <c r="G41" s="274"/>
      <c r="H41" s="275"/>
    </row>
    <row r="42" spans="2:8" x14ac:dyDescent="0.2">
      <c r="B42" s="273"/>
      <c r="C42" s="274"/>
      <c r="D42" s="274"/>
      <c r="E42" s="274"/>
      <c r="F42" s="274"/>
      <c r="G42" s="274"/>
      <c r="H42" s="275"/>
    </row>
    <row r="43" spans="2:8" x14ac:dyDescent="0.2">
      <c r="B43" s="273"/>
      <c r="C43" s="274"/>
      <c r="D43" s="274"/>
      <c r="E43" s="274"/>
      <c r="F43" s="274"/>
      <c r="G43" s="274"/>
      <c r="H43" s="275"/>
    </row>
    <row r="44" spans="2:8" x14ac:dyDescent="0.2">
      <c r="B44" s="273"/>
      <c r="C44" s="274"/>
      <c r="D44" s="274"/>
      <c r="E44" s="274"/>
      <c r="F44" s="274"/>
      <c r="G44" s="274"/>
      <c r="H44" s="275"/>
    </row>
    <row r="45" spans="2:8" x14ac:dyDescent="0.2">
      <c r="B45" s="273"/>
      <c r="C45" s="274"/>
      <c r="D45" s="274"/>
      <c r="E45" s="274"/>
      <c r="F45" s="274"/>
      <c r="G45" s="274"/>
      <c r="H45" s="275"/>
    </row>
    <row r="46" spans="2:8" x14ac:dyDescent="0.2">
      <c r="B46" s="273"/>
      <c r="C46" s="274"/>
      <c r="D46" s="274"/>
      <c r="E46" s="274"/>
      <c r="F46" s="274"/>
      <c r="G46" s="274"/>
      <c r="H46" s="275"/>
    </row>
    <row r="47" spans="2:8" x14ac:dyDescent="0.2">
      <c r="B47" s="273"/>
      <c r="C47" s="274"/>
      <c r="D47" s="274"/>
      <c r="E47" s="274"/>
      <c r="F47" s="274"/>
      <c r="G47" s="274"/>
      <c r="H47" s="275"/>
    </row>
    <row r="48" spans="2:8" x14ac:dyDescent="0.2">
      <c r="B48" s="273"/>
      <c r="C48" s="274"/>
      <c r="D48" s="274"/>
      <c r="E48" s="274"/>
      <c r="F48" s="274"/>
      <c r="G48" s="274"/>
      <c r="H48" s="275"/>
    </row>
    <row r="49" spans="2:8" x14ac:dyDescent="0.2">
      <c r="B49" s="273"/>
      <c r="C49" s="274"/>
      <c r="D49" s="274"/>
      <c r="E49" s="274"/>
      <c r="F49" s="274"/>
      <c r="G49" s="274"/>
      <c r="H49" s="275"/>
    </row>
    <row r="50" spans="2:8" x14ac:dyDescent="0.2">
      <c r="B50" s="273"/>
      <c r="C50" s="274"/>
      <c r="D50" s="274"/>
      <c r="E50" s="274"/>
      <c r="F50" s="274"/>
      <c r="G50" s="274"/>
      <c r="H50" s="275"/>
    </row>
    <row r="51" spans="2:8" x14ac:dyDescent="0.2">
      <c r="B51" s="273"/>
      <c r="C51" s="274"/>
      <c r="D51" s="274"/>
      <c r="E51" s="274"/>
      <c r="F51" s="274"/>
      <c r="G51" s="274"/>
      <c r="H51" s="275"/>
    </row>
    <row r="52" spans="2:8" x14ac:dyDescent="0.2">
      <c r="B52" s="276"/>
      <c r="C52" s="277"/>
      <c r="D52" s="277"/>
      <c r="E52" s="277"/>
      <c r="F52" s="277"/>
      <c r="G52" s="277"/>
      <c r="H52" s="278"/>
    </row>
  </sheetData>
  <sheetProtection password="C094" sheet="1" objects="1" scenarios="1"/>
  <mergeCells count="6">
    <mergeCell ref="B8:H52"/>
    <mergeCell ref="A1:G1"/>
    <mergeCell ref="A3:I3"/>
    <mergeCell ref="A4:I4"/>
    <mergeCell ref="A5:I5"/>
    <mergeCell ref="A6:I6"/>
  </mergeCells>
  <phoneticPr fontId="24" type="noConversion"/>
  <conditionalFormatting sqref="A4 A6">
    <cfRule type="cellIs" dxfId="0" priority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Infos</vt:lpstr>
      <vt:lpstr>Calculs et organisation</vt:lpstr>
      <vt:lpstr>Production</vt:lpstr>
      <vt:lpstr>Hygiène et sécurité</vt:lpstr>
      <vt:lpstr>Aspect produits finis</vt:lpstr>
      <vt:lpstr>Dégustation</vt:lpstr>
      <vt:lpstr>Grille note finale</vt:lpstr>
      <vt:lpstr>Remarques</vt:lpstr>
      <vt:lpstr>'Aspect produits finis'!Zone_d_impression</vt:lpstr>
      <vt:lpstr>'Calculs et organisation'!Zone_d_impression</vt:lpstr>
      <vt:lpstr>Dégustation!Zone_d_impression</vt:lpstr>
      <vt:lpstr>'Grille note finale'!Zone_d_impression</vt:lpstr>
      <vt:lpstr>'Hygiène et sécurité'!Zone_d_impression</vt:lpstr>
      <vt:lpstr>Infos!Zone_d_impression</vt:lpstr>
      <vt:lpstr>Production!Zone_d_impression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 Boulanger - Grille EP2 - Ponctuel</dc:title>
  <dc:subject>Académie Clermont Fd</dc:subject>
  <dc:creator>Utilisateur Windows</dc:creator>
  <cp:lastModifiedBy>Utilisateur Windows</cp:lastModifiedBy>
  <cp:lastPrinted>2017-06-07T19:57:39Z</cp:lastPrinted>
  <dcterms:created xsi:type="dcterms:W3CDTF">2001-02-05T09:38:32Z</dcterms:created>
  <dcterms:modified xsi:type="dcterms:W3CDTF">2023-06-08T12:12:53Z</dcterms:modified>
</cp:coreProperties>
</file>