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630081W-FS-1\home$\lrobin\Desktop\site acad\MAJ\"/>
    </mc:Choice>
  </mc:AlternateContent>
  <bookViews>
    <workbookView xWindow="10710" yWindow="-150" windowWidth="8265" windowHeight="11010" activeTab="1"/>
  </bookViews>
  <sheets>
    <sheet name="Infos" sheetId="8" r:id="rId1"/>
    <sheet name="Transformation des produits" sheetId="1" r:id="rId2"/>
    <sheet name="Grille Jury" sheetId="10" r:id="rId3"/>
    <sheet name="Grille récapitulative" sheetId="12" r:id="rId4"/>
    <sheet name="Remarques" sheetId="11" r:id="rId5"/>
  </sheets>
  <definedNames>
    <definedName name="_xlnm.Print_Area" localSheetId="2">'Grille Jury'!$A$1:$AB$68</definedName>
    <definedName name="_xlnm.Print_Area" localSheetId="1">'Transformation des produits'!$A$1:$AB$66</definedName>
  </definedNames>
  <calcPr calcId="162913"/>
</workbook>
</file>

<file path=xl/calcChain.xml><?xml version="1.0" encoding="utf-8"?>
<calcChain xmlns="http://schemas.openxmlformats.org/spreadsheetml/2006/main">
  <c r="C37" i="10" l="1"/>
  <c r="C36" i="10"/>
  <c r="C35" i="10"/>
  <c r="C34" i="10"/>
  <c r="C33" i="10"/>
  <c r="C32" i="10"/>
  <c r="C31" i="10"/>
  <c r="C30" i="10"/>
  <c r="C29" i="10"/>
  <c r="C28" i="10"/>
  <c r="C27" i="10"/>
  <c r="X58" i="1" l="1"/>
  <c r="X57" i="1"/>
  <c r="X56" i="1"/>
  <c r="S58" i="1"/>
  <c r="S57" i="1"/>
  <c r="S56" i="1"/>
  <c r="N58" i="1"/>
  <c r="N57" i="1"/>
  <c r="N56" i="1"/>
  <c r="I58" i="1"/>
  <c r="I57" i="1"/>
  <c r="I56" i="1"/>
  <c r="D58" i="1"/>
  <c r="D57" i="1"/>
  <c r="D56" i="1"/>
  <c r="X36" i="1"/>
  <c r="X35" i="1"/>
  <c r="X34" i="1"/>
  <c r="S36" i="1"/>
  <c r="S35" i="1"/>
  <c r="S34" i="1"/>
  <c r="N36" i="1"/>
  <c r="N35" i="1"/>
  <c r="N34" i="1"/>
  <c r="I36" i="1"/>
  <c r="I35" i="1"/>
  <c r="I34" i="1"/>
  <c r="D36" i="1"/>
  <c r="D35" i="1"/>
  <c r="D34" i="1"/>
  <c r="X58" i="10" l="1"/>
  <c r="S58" i="10"/>
  <c r="N58" i="10"/>
  <c r="I58" i="10"/>
  <c r="D58" i="10"/>
  <c r="X56" i="10"/>
  <c r="S56" i="10"/>
  <c r="N56" i="10"/>
  <c r="I56" i="10"/>
  <c r="D56" i="10"/>
  <c r="X36" i="10"/>
  <c r="S36" i="10"/>
  <c r="N36" i="10"/>
  <c r="I36" i="10"/>
  <c r="D36" i="10"/>
  <c r="X34" i="10"/>
  <c r="S34" i="10"/>
  <c r="N34" i="10"/>
  <c r="I34" i="10"/>
  <c r="D34" i="10"/>
  <c r="AA58" i="1"/>
  <c r="AA56" i="1"/>
  <c r="V58" i="1"/>
  <c r="V56" i="1"/>
  <c r="Q58" i="1"/>
  <c r="Q56" i="1"/>
  <c r="L58" i="1"/>
  <c r="L56" i="1"/>
  <c r="G58" i="1"/>
  <c r="G56" i="1"/>
  <c r="AA36" i="1"/>
  <c r="V36" i="1"/>
  <c r="Q36" i="1"/>
  <c r="L36" i="1"/>
  <c r="G36" i="1"/>
  <c r="V34" i="1"/>
  <c r="AA34" i="1"/>
  <c r="Q34" i="1"/>
  <c r="G34" i="1"/>
  <c r="X13" i="1"/>
  <c r="S13" i="1"/>
  <c r="N13" i="1"/>
  <c r="I13" i="1"/>
  <c r="D13" i="1"/>
  <c r="L34" i="1" l="1"/>
  <c r="D32" i="10"/>
  <c r="D31" i="10"/>
  <c r="D40" i="1" l="1"/>
  <c r="D39" i="1"/>
  <c r="D38" i="1"/>
  <c r="D37" i="1"/>
  <c r="D33" i="1"/>
  <c r="D32" i="1"/>
  <c r="D31" i="1"/>
  <c r="D30" i="1"/>
  <c r="D29" i="1"/>
  <c r="D28" i="1"/>
  <c r="A7" i="11" l="1"/>
  <c r="A6" i="11"/>
  <c r="A5" i="11"/>
  <c r="A4" i="11"/>
  <c r="A3" i="11"/>
  <c r="J24" i="12" l="1"/>
  <c r="J23" i="12"/>
  <c r="J22" i="12"/>
  <c r="B24" i="12"/>
  <c r="B23" i="12"/>
  <c r="B22" i="12"/>
  <c r="D50" i="1" l="1"/>
  <c r="D51" i="1"/>
  <c r="D52" i="1"/>
  <c r="D53" i="1"/>
  <c r="D54" i="1"/>
  <c r="D55" i="1"/>
  <c r="D59" i="1"/>
  <c r="D60" i="1"/>
  <c r="D61" i="1"/>
  <c r="D62" i="1"/>
  <c r="I50" i="1"/>
  <c r="I51" i="1"/>
  <c r="I52" i="1"/>
  <c r="I53" i="1"/>
  <c r="I54" i="1"/>
  <c r="I55" i="1"/>
  <c r="I59" i="1"/>
  <c r="I60" i="1"/>
  <c r="I61" i="1"/>
  <c r="I62" i="1"/>
  <c r="N50" i="1"/>
  <c r="N51" i="1"/>
  <c r="N52" i="1"/>
  <c r="N53" i="1"/>
  <c r="N54" i="1"/>
  <c r="N55" i="1"/>
  <c r="N59" i="1"/>
  <c r="N60" i="1"/>
  <c r="N61" i="1"/>
  <c r="N62" i="1"/>
  <c r="S50" i="1"/>
  <c r="S51" i="1"/>
  <c r="S52" i="1"/>
  <c r="S53" i="1"/>
  <c r="S54" i="1"/>
  <c r="S55" i="1"/>
  <c r="S59" i="1"/>
  <c r="S60" i="1"/>
  <c r="S61" i="1"/>
  <c r="S62" i="1"/>
  <c r="X50" i="1"/>
  <c r="X51" i="1"/>
  <c r="X52" i="1"/>
  <c r="X53" i="1"/>
  <c r="X54" i="1"/>
  <c r="X55" i="1"/>
  <c r="X59" i="1"/>
  <c r="X60" i="1"/>
  <c r="X61" i="1"/>
  <c r="X62" i="1"/>
  <c r="X49" i="1"/>
  <c r="S49" i="1"/>
  <c r="N49" i="1"/>
  <c r="I49" i="1"/>
  <c r="D49" i="1"/>
  <c r="X28" i="1"/>
  <c r="X29" i="1"/>
  <c r="X30" i="1"/>
  <c r="X31" i="1"/>
  <c r="X32" i="1"/>
  <c r="X33" i="1"/>
  <c r="X37" i="1"/>
  <c r="X38" i="1"/>
  <c r="X39" i="1"/>
  <c r="X40" i="1"/>
  <c r="S28" i="1"/>
  <c r="S29" i="1"/>
  <c r="S30" i="1"/>
  <c r="S31" i="1"/>
  <c r="S32" i="1"/>
  <c r="S33" i="1"/>
  <c r="S37" i="1"/>
  <c r="S38" i="1"/>
  <c r="S39" i="1"/>
  <c r="S40" i="1"/>
  <c r="N28" i="1"/>
  <c r="N29" i="1"/>
  <c r="N30" i="1"/>
  <c r="N31" i="1"/>
  <c r="N32" i="1"/>
  <c r="N33" i="1"/>
  <c r="N37" i="1"/>
  <c r="N38" i="1"/>
  <c r="N39" i="1"/>
  <c r="N40" i="1"/>
  <c r="I28" i="1"/>
  <c r="I29" i="1"/>
  <c r="I30" i="1"/>
  <c r="I31" i="1"/>
  <c r="I32" i="1"/>
  <c r="I33" i="1"/>
  <c r="I37" i="1"/>
  <c r="I38" i="1"/>
  <c r="I39" i="1"/>
  <c r="I40" i="1"/>
  <c r="X27" i="1"/>
  <c r="S27" i="1"/>
  <c r="N27" i="1"/>
  <c r="I27" i="1"/>
  <c r="D27" i="1"/>
  <c r="X6" i="1"/>
  <c r="X7" i="1"/>
  <c r="X8" i="1"/>
  <c r="X9" i="1"/>
  <c r="X10" i="1"/>
  <c r="X11" i="1"/>
  <c r="X12" i="1"/>
  <c r="AA12" i="1" s="1"/>
  <c r="X14" i="1"/>
  <c r="X15" i="1"/>
  <c r="X16" i="1"/>
  <c r="X17" i="1"/>
  <c r="X18" i="1"/>
  <c r="S18" i="1"/>
  <c r="S6" i="1"/>
  <c r="S7" i="1"/>
  <c r="S8" i="1"/>
  <c r="S9" i="1"/>
  <c r="S10" i="1"/>
  <c r="S11" i="1"/>
  <c r="S12" i="1"/>
  <c r="V12" i="1" s="1"/>
  <c r="S14" i="1"/>
  <c r="S15" i="1"/>
  <c r="S16" i="1"/>
  <c r="S17" i="1"/>
  <c r="N6" i="1"/>
  <c r="N7" i="1"/>
  <c r="N8" i="1"/>
  <c r="N9" i="1"/>
  <c r="N10" i="1"/>
  <c r="N11" i="1"/>
  <c r="N12" i="1"/>
  <c r="Q12" i="1" s="1"/>
  <c r="N14" i="1"/>
  <c r="N15" i="1"/>
  <c r="N16" i="1"/>
  <c r="N17" i="1"/>
  <c r="N18" i="1"/>
  <c r="I6" i="1"/>
  <c r="I7" i="1"/>
  <c r="I8" i="1"/>
  <c r="I9" i="1"/>
  <c r="I10" i="1"/>
  <c r="I11" i="1"/>
  <c r="I12" i="1"/>
  <c r="L12" i="1" s="1"/>
  <c r="I14" i="1"/>
  <c r="I15" i="1"/>
  <c r="I16" i="1"/>
  <c r="I17" i="1"/>
  <c r="I18" i="1"/>
  <c r="X5" i="1"/>
  <c r="S5" i="1"/>
  <c r="N5" i="1"/>
  <c r="I5" i="1"/>
  <c r="D6" i="1"/>
  <c r="D7" i="1"/>
  <c r="D8" i="1"/>
  <c r="D9" i="1"/>
  <c r="D10" i="1"/>
  <c r="D11" i="1"/>
  <c r="D12" i="1"/>
  <c r="G12" i="1" s="1"/>
  <c r="D14" i="1"/>
  <c r="D15" i="1"/>
  <c r="D16" i="1"/>
  <c r="D17" i="1"/>
  <c r="D18" i="1"/>
  <c r="D5" i="1"/>
  <c r="G5" i="1" s="1"/>
  <c r="P2" i="12"/>
  <c r="I2" i="12"/>
  <c r="Y1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M12" i="12" l="1"/>
  <c r="D49" i="10"/>
  <c r="AA47" i="1"/>
  <c r="V47" i="1"/>
  <c r="Q47" i="1"/>
  <c r="L47" i="1"/>
  <c r="G47" i="1"/>
  <c r="AA25" i="1"/>
  <c r="V25" i="1"/>
  <c r="Q25" i="1"/>
  <c r="L25" i="1"/>
  <c r="G25" i="1"/>
  <c r="AA3" i="1"/>
  <c r="V3" i="1"/>
  <c r="Q3" i="1"/>
  <c r="L3" i="1"/>
  <c r="G3" i="1"/>
  <c r="X62" i="10"/>
  <c r="X61" i="10"/>
  <c r="X60" i="10"/>
  <c r="X59" i="10"/>
  <c r="X55" i="10"/>
  <c r="X54" i="10"/>
  <c r="X53" i="10"/>
  <c r="X52" i="10"/>
  <c r="X51" i="10"/>
  <c r="X50" i="10"/>
  <c r="X49" i="10"/>
  <c r="S62" i="10"/>
  <c r="S61" i="10"/>
  <c r="S60" i="10"/>
  <c r="S59" i="10"/>
  <c r="S55" i="10"/>
  <c r="S54" i="10"/>
  <c r="S53" i="10"/>
  <c r="S52" i="10"/>
  <c r="S51" i="10"/>
  <c r="S50" i="10"/>
  <c r="S49" i="10"/>
  <c r="N62" i="10"/>
  <c r="N61" i="10"/>
  <c r="N60" i="10"/>
  <c r="N59" i="10"/>
  <c r="N55" i="10"/>
  <c r="N54" i="10"/>
  <c r="N53" i="10"/>
  <c r="N52" i="10"/>
  <c r="N51" i="10"/>
  <c r="N50" i="10"/>
  <c r="N49" i="10"/>
  <c r="I62" i="10"/>
  <c r="I61" i="10"/>
  <c r="I60" i="10"/>
  <c r="I59" i="10"/>
  <c r="I55" i="10"/>
  <c r="I54" i="10"/>
  <c r="I53" i="10"/>
  <c r="I52" i="10"/>
  <c r="I51" i="10"/>
  <c r="I50" i="10"/>
  <c r="I49" i="10"/>
  <c r="D62" i="10"/>
  <c r="D61" i="10"/>
  <c r="D60" i="10"/>
  <c r="D59" i="10"/>
  <c r="D55" i="10"/>
  <c r="D54" i="10"/>
  <c r="D53" i="10"/>
  <c r="D52" i="10"/>
  <c r="D51" i="10"/>
  <c r="D50" i="10"/>
  <c r="X40" i="10"/>
  <c r="X39" i="10"/>
  <c r="X38" i="10"/>
  <c r="X37" i="10"/>
  <c r="X33" i="10"/>
  <c r="X32" i="10"/>
  <c r="X31" i="10"/>
  <c r="X30" i="10"/>
  <c r="X29" i="10"/>
  <c r="X28" i="10"/>
  <c r="X27" i="10"/>
  <c r="S40" i="10"/>
  <c r="S39" i="10"/>
  <c r="S38" i="10"/>
  <c r="S37" i="10"/>
  <c r="S33" i="10"/>
  <c r="S32" i="10"/>
  <c r="S31" i="10"/>
  <c r="S30" i="10"/>
  <c r="S29" i="10"/>
  <c r="S28" i="10"/>
  <c r="S27" i="10"/>
  <c r="N40" i="10"/>
  <c r="N39" i="10"/>
  <c r="N38" i="10"/>
  <c r="N37" i="10"/>
  <c r="N33" i="10"/>
  <c r="N32" i="10"/>
  <c r="N31" i="10"/>
  <c r="N30" i="10"/>
  <c r="N29" i="10"/>
  <c r="N28" i="10"/>
  <c r="N27" i="10"/>
  <c r="I40" i="10"/>
  <c r="I39" i="10"/>
  <c r="I38" i="10"/>
  <c r="I37" i="10"/>
  <c r="I33" i="10"/>
  <c r="I32" i="10"/>
  <c r="I31" i="10"/>
  <c r="I30" i="10"/>
  <c r="I29" i="10"/>
  <c r="I28" i="10"/>
  <c r="I27" i="10"/>
  <c r="D40" i="10"/>
  <c r="D39" i="10"/>
  <c r="D38" i="10"/>
  <c r="D37" i="10"/>
  <c r="D33" i="10"/>
  <c r="D30" i="10"/>
  <c r="D29" i="10"/>
  <c r="D28" i="10"/>
  <c r="D27" i="10"/>
  <c r="X18" i="10"/>
  <c r="X17" i="10"/>
  <c r="X16" i="10"/>
  <c r="X15" i="10"/>
  <c r="X14" i="10"/>
  <c r="X12" i="10"/>
  <c r="X11" i="10"/>
  <c r="X10" i="10"/>
  <c r="X9" i="10"/>
  <c r="X8" i="10"/>
  <c r="X7" i="10"/>
  <c r="X6" i="10"/>
  <c r="X5" i="10"/>
  <c r="S18" i="10"/>
  <c r="S17" i="10"/>
  <c r="S16" i="10"/>
  <c r="S15" i="10"/>
  <c r="S14" i="10"/>
  <c r="S12" i="10"/>
  <c r="S11" i="10"/>
  <c r="S10" i="10"/>
  <c r="S9" i="10"/>
  <c r="S8" i="10"/>
  <c r="S7" i="10"/>
  <c r="S6" i="10"/>
  <c r="S5" i="10"/>
  <c r="N18" i="10"/>
  <c r="N17" i="10"/>
  <c r="N16" i="10"/>
  <c r="N15" i="10"/>
  <c r="N14" i="10"/>
  <c r="N12" i="10"/>
  <c r="N11" i="10"/>
  <c r="N10" i="10"/>
  <c r="N9" i="10"/>
  <c r="N8" i="10"/>
  <c r="N7" i="10"/>
  <c r="N6" i="10"/>
  <c r="N5" i="10"/>
  <c r="I18" i="10"/>
  <c r="I17" i="10"/>
  <c r="I16" i="10"/>
  <c r="I15" i="10"/>
  <c r="I14" i="10"/>
  <c r="I12" i="10"/>
  <c r="I11" i="10"/>
  <c r="I10" i="10"/>
  <c r="I9" i="10"/>
  <c r="I8" i="10"/>
  <c r="I7" i="10"/>
  <c r="I6" i="10"/>
  <c r="I5" i="10"/>
  <c r="D18" i="10"/>
  <c r="D17" i="10"/>
  <c r="D16" i="10"/>
  <c r="D15" i="10"/>
  <c r="D14" i="10"/>
  <c r="D12" i="10"/>
  <c r="D11" i="10"/>
  <c r="D10" i="10"/>
  <c r="D9" i="10"/>
  <c r="D8" i="10"/>
  <c r="D7" i="10"/>
  <c r="D6" i="10"/>
  <c r="D5" i="10"/>
  <c r="AA47" i="10"/>
  <c r="V47" i="10"/>
  <c r="Q47" i="10"/>
  <c r="L47" i="10"/>
  <c r="G47" i="10"/>
  <c r="AA25" i="10"/>
  <c r="V25" i="10"/>
  <c r="Q25" i="10"/>
  <c r="L25" i="10"/>
  <c r="G25" i="10"/>
  <c r="R46" i="10"/>
  <c r="I46" i="10"/>
  <c r="Y45" i="10"/>
  <c r="R24" i="10"/>
  <c r="I24" i="10"/>
  <c r="Y23" i="10"/>
  <c r="AA3" i="10"/>
  <c r="V3" i="10"/>
  <c r="Q3" i="10"/>
  <c r="L3" i="10"/>
  <c r="G3" i="10"/>
  <c r="Y45" i="1"/>
  <c r="Y23" i="1"/>
  <c r="R46" i="1"/>
  <c r="R24" i="1"/>
  <c r="R2" i="1"/>
  <c r="I46" i="1"/>
  <c r="I24" i="1"/>
  <c r="Y1" i="1"/>
  <c r="I2" i="1"/>
  <c r="AA62" i="1"/>
  <c r="AA61" i="1"/>
  <c r="R15" i="12" s="1"/>
  <c r="AA60" i="1"/>
  <c r="R14" i="12" s="1"/>
  <c r="AA59" i="1"/>
  <c r="R13" i="12" s="1"/>
  <c r="R12" i="12"/>
  <c r="AA52" i="1"/>
  <c r="R11" i="12" s="1"/>
  <c r="AA51" i="1"/>
  <c r="AA50" i="1"/>
  <c r="AA49" i="1"/>
  <c r="R10" i="12" s="1"/>
  <c r="R16" i="12" s="1"/>
  <c r="V52" i="1"/>
  <c r="Q11" i="12" s="1"/>
  <c r="V62" i="1"/>
  <c r="V61" i="1"/>
  <c r="V60" i="1"/>
  <c r="Q14" i="12" s="1"/>
  <c r="V59" i="1"/>
  <c r="Q13" i="12" s="1"/>
  <c r="V51" i="1"/>
  <c r="V50" i="1"/>
  <c r="V49" i="1"/>
  <c r="Q10" i="12" s="1"/>
  <c r="Q52" i="1"/>
  <c r="P11" i="12" s="1"/>
  <c r="Q62" i="1"/>
  <c r="Q61" i="1"/>
  <c r="P15" i="12" s="1"/>
  <c r="Q60" i="1"/>
  <c r="P14" i="12" s="1"/>
  <c r="Q59" i="1"/>
  <c r="P13" i="12" s="1"/>
  <c r="P12" i="12"/>
  <c r="Q50" i="1"/>
  <c r="Q51" i="1"/>
  <c r="Q49" i="1"/>
  <c r="L52" i="1"/>
  <c r="O11" i="12" s="1"/>
  <c r="L62" i="1"/>
  <c r="L61" i="1"/>
  <c r="L60" i="1"/>
  <c r="O14" i="12" s="1"/>
  <c r="L59" i="1"/>
  <c r="O13" i="12" s="1"/>
  <c r="L50" i="1"/>
  <c r="L51" i="1"/>
  <c r="L49" i="1"/>
  <c r="O10" i="12" s="1"/>
  <c r="G52" i="1"/>
  <c r="N11" i="12" s="1"/>
  <c r="G62" i="1"/>
  <c r="G61" i="1"/>
  <c r="G60" i="1"/>
  <c r="N14" i="12" s="1"/>
  <c r="G59" i="1"/>
  <c r="N13" i="12" s="1"/>
  <c r="G51" i="1"/>
  <c r="G50" i="1"/>
  <c r="G49" i="1"/>
  <c r="AA40" i="1"/>
  <c r="AA39" i="1"/>
  <c r="M15" i="12" s="1"/>
  <c r="AA38" i="1"/>
  <c r="M14" i="12" s="1"/>
  <c r="AA37" i="1"/>
  <c r="M13" i="12" s="1"/>
  <c r="G37" i="1"/>
  <c r="I13" i="12" s="1"/>
  <c r="G38" i="1"/>
  <c r="I14" i="12" s="1"/>
  <c r="G39" i="1"/>
  <c r="I15" i="12" s="1"/>
  <c r="G40" i="1"/>
  <c r="I12" i="12"/>
  <c r="G28" i="1"/>
  <c r="G29" i="1"/>
  <c r="G27" i="1"/>
  <c r="AA30" i="1"/>
  <c r="M11" i="12" s="1"/>
  <c r="AA28" i="1"/>
  <c r="AA29" i="1"/>
  <c r="AA27" i="1"/>
  <c r="M10" i="12" s="1"/>
  <c r="M16" i="12" s="1"/>
  <c r="V30" i="1"/>
  <c r="L11" i="12" s="1"/>
  <c r="V40" i="1"/>
  <c r="V39" i="1"/>
  <c r="L15" i="12" s="1"/>
  <c r="V38" i="1"/>
  <c r="L14" i="12" s="1"/>
  <c r="V37" i="1"/>
  <c r="L13" i="12" s="1"/>
  <c r="L12" i="12"/>
  <c r="V29" i="1"/>
  <c r="V28" i="1"/>
  <c r="V27" i="1"/>
  <c r="Q30" i="1"/>
  <c r="K11" i="12" s="1"/>
  <c r="Q40" i="1"/>
  <c r="Q39" i="1"/>
  <c r="Q38" i="1"/>
  <c r="K14" i="12" s="1"/>
  <c r="Q37" i="1"/>
  <c r="K13" i="12" s="1"/>
  <c r="Q28" i="1"/>
  <c r="Q29" i="1"/>
  <c r="Q27" i="1"/>
  <c r="K10" i="12" s="1"/>
  <c r="L30" i="1"/>
  <c r="J11" i="12" s="1"/>
  <c r="L40" i="1"/>
  <c r="L39" i="1"/>
  <c r="J15" i="12" s="1"/>
  <c r="L38" i="1"/>
  <c r="J14" i="12" s="1"/>
  <c r="L37" i="1"/>
  <c r="J13" i="12" s="1"/>
  <c r="J12" i="12"/>
  <c r="L28" i="1"/>
  <c r="L29" i="1"/>
  <c r="L27" i="1"/>
  <c r="G30" i="1"/>
  <c r="I11" i="12" s="1"/>
  <c r="L5" i="1"/>
  <c r="L6" i="1"/>
  <c r="L7" i="1"/>
  <c r="L8" i="1"/>
  <c r="E11" i="12" s="1"/>
  <c r="E12" i="12"/>
  <c r="L14" i="1"/>
  <c r="L15" i="1"/>
  <c r="E13" i="12" s="1"/>
  <c r="L16" i="1"/>
  <c r="E14" i="12" s="1"/>
  <c r="L17" i="1"/>
  <c r="E15" i="12" s="1"/>
  <c r="L18" i="1"/>
  <c r="AA5" i="1"/>
  <c r="AA6" i="1"/>
  <c r="AA7" i="1"/>
  <c r="AA8" i="1"/>
  <c r="H11" i="12" s="1"/>
  <c r="AA14" i="1"/>
  <c r="AA15" i="1"/>
  <c r="H13" i="12" s="1"/>
  <c r="AA16" i="1"/>
  <c r="H14" i="12" s="1"/>
  <c r="AA17" i="1"/>
  <c r="AA18" i="1"/>
  <c r="V5" i="1"/>
  <c r="V6" i="1"/>
  <c r="V7" i="1"/>
  <c r="V8" i="1"/>
  <c r="G11" i="12" s="1"/>
  <c r="G12" i="12"/>
  <c r="V14" i="1"/>
  <c r="V15" i="1"/>
  <c r="G13" i="12" s="1"/>
  <c r="V16" i="1"/>
  <c r="G14" i="12" s="1"/>
  <c r="V17" i="1"/>
  <c r="G15" i="12" s="1"/>
  <c r="V18" i="1"/>
  <c r="Q5" i="1"/>
  <c r="Q6" i="1"/>
  <c r="Q7" i="1"/>
  <c r="Q8" i="1"/>
  <c r="F11" i="12" s="1"/>
  <c r="Q14" i="1"/>
  <c r="Q15" i="1"/>
  <c r="Q16" i="1"/>
  <c r="F14" i="12" s="1"/>
  <c r="Q17" i="1"/>
  <c r="Q18" i="1"/>
  <c r="G14" i="1"/>
  <c r="G17" i="1"/>
  <c r="G18" i="1"/>
  <c r="G16" i="1"/>
  <c r="D14" i="12" s="1"/>
  <c r="G15" i="1"/>
  <c r="D13" i="12" s="1"/>
  <c r="D12" i="12"/>
  <c r="G7" i="1"/>
  <c r="G6" i="1"/>
  <c r="G8" i="1"/>
  <c r="D11" i="12" s="1"/>
  <c r="R2" i="10"/>
  <c r="I2" i="10"/>
  <c r="Y1" i="10"/>
  <c r="D10" i="12" l="1"/>
  <c r="D16" i="12" s="1"/>
  <c r="D15" i="12"/>
  <c r="N10" i="12"/>
  <c r="Q12" i="12"/>
  <c r="Q15" i="12"/>
  <c r="Q16" i="12" s="1"/>
  <c r="P10" i="12"/>
  <c r="P16" i="12" s="1"/>
  <c r="O12" i="12"/>
  <c r="O15" i="12"/>
  <c r="N12" i="12"/>
  <c r="N15" i="12"/>
  <c r="L10" i="12"/>
  <c r="L16" i="12" s="1"/>
  <c r="K12" i="12"/>
  <c r="K15" i="12"/>
  <c r="K16" i="12" s="1"/>
  <c r="J10" i="12"/>
  <c r="J16" i="12" s="1"/>
  <c r="I10" i="12"/>
  <c r="I16" i="12" s="1"/>
  <c r="H15" i="12"/>
  <c r="H12" i="12"/>
  <c r="H10" i="12"/>
  <c r="H16" i="12" s="1"/>
  <c r="G10" i="12"/>
  <c r="G16" i="12" s="1"/>
  <c r="F15" i="12"/>
  <c r="F13" i="12"/>
  <c r="F12" i="12"/>
  <c r="F10" i="12"/>
  <c r="F16" i="12" s="1"/>
  <c r="E10" i="12"/>
  <c r="E16" i="12" s="1"/>
  <c r="G19" i="1"/>
  <c r="G20" i="1" s="1"/>
  <c r="D17" i="12" s="1"/>
  <c r="L41" i="1"/>
  <c r="L42" i="1" s="1"/>
  <c r="J17" i="12" s="1"/>
  <c r="AA41" i="1"/>
  <c r="AA42" i="1" s="1"/>
  <c r="M17" i="12" s="1"/>
  <c r="G63" i="1"/>
  <c r="G64" i="1" s="1"/>
  <c r="N17" i="12" s="1"/>
  <c r="L63" i="1"/>
  <c r="L64" i="1" s="1"/>
  <c r="O17" i="12" s="1"/>
  <c r="Q63" i="1"/>
  <c r="Q64" i="1" s="1"/>
  <c r="P17" i="12" s="1"/>
  <c r="V63" i="1"/>
  <c r="V64" i="1" s="1"/>
  <c r="Q17" i="12" s="1"/>
  <c r="V41" i="1"/>
  <c r="V42" i="1" s="1"/>
  <c r="L17" i="12" s="1"/>
  <c r="Q41" i="1"/>
  <c r="Q42" i="1" s="1"/>
  <c r="K17" i="12" s="1"/>
  <c r="AA19" i="1"/>
  <c r="AA20" i="1" s="1"/>
  <c r="H17" i="12" s="1"/>
  <c r="V19" i="1"/>
  <c r="V20" i="1" s="1"/>
  <c r="G17" i="12" s="1"/>
  <c r="Q19" i="1"/>
  <c r="Q20" i="1" s="1"/>
  <c r="F17" i="12" s="1"/>
  <c r="L19" i="1"/>
  <c r="L20" i="1" s="1"/>
  <c r="E17" i="12" s="1"/>
  <c r="G41" i="1"/>
  <c r="G42" i="1" s="1"/>
  <c r="I17" i="12" s="1"/>
  <c r="AA63" i="1"/>
  <c r="AA64" i="1" s="1"/>
  <c r="R17" i="12" s="1"/>
  <c r="N16" i="12" l="1"/>
  <c r="O16" i="12"/>
</calcChain>
</file>

<file path=xl/comments1.xml><?xml version="1.0" encoding="utf-8"?>
<comments xmlns="http://schemas.openxmlformats.org/spreadsheetml/2006/main">
  <authors>
    <author xml:space="preserve"> </author>
  </authors>
  <commentList>
    <comment ref="F3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K3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P3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U3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Z3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F25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K25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P25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U25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Z25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F47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K47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P47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U47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  <comment ref="Z47" authorId="0" shapeId="0">
      <text>
        <r>
          <rPr>
            <sz val="7"/>
            <color indexed="81"/>
            <rFont val="Tahoma"/>
            <family val="2"/>
          </rPr>
          <t xml:space="preserve"> Le total  ne s'effectue que  lorsque le N° du candidat est renseigné.</t>
        </r>
      </text>
    </comment>
  </commentList>
</comments>
</file>

<file path=xl/sharedStrings.xml><?xml version="1.0" encoding="utf-8"?>
<sst xmlns="http://schemas.openxmlformats.org/spreadsheetml/2006/main" count="1137" uniqueCount="85">
  <si>
    <t>Candidat N°</t>
  </si>
  <si>
    <t>Rpères</t>
  </si>
  <si>
    <t>Techniques</t>
  </si>
  <si>
    <t>Espèces</t>
  </si>
  <si>
    <t>Agneau</t>
  </si>
  <si>
    <t>Veau ou porc</t>
  </si>
  <si>
    <t>Bœuf ou cheval</t>
  </si>
  <si>
    <t>Bœuf/ cheval ou veau</t>
  </si>
  <si>
    <t>Volaille et / ou produits tripiers</t>
  </si>
  <si>
    <t>Organisation</t>
  </si>
  <si>
    <t>Hygiène et sécurité pendant le travail</t>
  </si>
  <si>
    <t>Remise en état du plan de travail</t>
  </si>
  <si>
    <t>Note obtenue</t>
  </si>
  <si>
    <t>Note finale</t>
  </si>
  <si>
    <t>CAP BOUCHER</t>
  </si>
  <si>
    <t>Epreuve EP2 Transformation des produits</t>
  </si>
  <si>
    <t>Désossage</t>
  </si>
  <si>
    <t>Séparation</t>
  </si>
  <si>
    <t>Parage Epluchage</t>
  </si>
  <si>
    <t>/20</t>
  </si>
  <si>
    <t>/10</t>
  </si>
  <si>
    <t>/40</t>
  </si>
  <si>
    <t>Ficelage</t>
  </si>
  <si>
    <t>Habillage Parage</t>
  </si>
  <si>
    <t>Entretien Nettoyage</t>
  </si>
  <si>
    <t>C24</t>
  </si>
  <si>
    <t>C122 C23</t>
  </si>
  <si>
    <t>C25</t>
  </si>
  <si>
    <t>/140</t>
  </si>
  <si>
    <t>Noms - Prénoms du jury d'évaluation</t>
  </si>
  <si>
    <t>Signatures</t>
  </si>
  <si>
    <r>
      <t>Date</t>
    </r>
    <r>
      <rPr>
        <b/>
        <sz val="10"/>
        <rFont val="Arial"/>
        <family val="2"/>
      </rPr>
      <t xml:space="preserve"> :</t>
    </r>
  </si>
  <si>
    <r>
      <t>Centre d'examen</t>
    </r>
    <r>
      <rPr>
        <b/>
        <sz val="10"/>
        <rFont val="Arial"/>
        <family val="2"/>
      </rPr>
      <t xml:space="preserve"> :</t>
    </r>
  </si>
  <si>
    <t>11</t>
  </si>
  <si>
    <t>12</t>
  </si>
  <si>
    <t>Dernière mise à jour du classeur le :</t>
  </si>
  <si>
    <t>Session</t>
  </si>
  <si>
    <t xml:space="preserve">Sujet n° </t>
  </si>
  <si>
    <t xml:space="preserve">
</t>
  </si>
  <si>
    <t>Diplôme</t>
  </si>
  <si>
    <t>Epreuve</t>
  </si>
  <si>
    <t>Durée</t>
  </si>
  <si>
    <t>Date</t>
  </si>
  <si>
    <t>Centre</t>
  </si>
  <si>
    <t>Coefficient</t>
  </si>
  <si>
    <t>N° Candidats</t>
  </si>
  <si>
    <t>Observation</t>
  </si>
  <si>
    <t>1</t>
  </si>
  <si>
    <t>2</t>
  </si>
  <si>
    <t>3</t>
  </si>
  <si>
    <t>4</t>
  </si>
  <si>
    <t>5</t>
  </si>
  <si>
    <t>M. 1</t>
  </si>
  <si>
    <t>6</t>
  </si>
  <si>
    <t>M. 2</t>
  </si>
  <si>
    <t>7</t>
  </si>
  <si>
    <t>M. 3</t>
  </si>
  <si>
    <t>8</t>
  </si>
  <si>
    <t>M. 4</t>
  </si>
  <si>
    <t>9</t>
  </si>
  <si>
    <t>M. 5</t>
  </si>
  <si>
    <t>10</t>
  </si>
  <si>
    <t>M. 6</t>
  </si>
  <si>
    <t xml:space="preserve"> 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</si>
  <si>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</si>
  <si>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Epreuve EP2 
Transformation des produits</t>
  </si>
  <si>
    <t>4 heures 30</t>
  </si>
  <si>
    <t>Clermont-Ferrand</t>
  </si>
  <si>
    <r>
      <t>Membres Jury 
Transformation des produits</t>
    </r>
    <r>
      <rPr>
        <b/>
        <sz val="11"/>
        <color indexed="8"/>
        <rFont val="Arial Narrow"/>
        <family val="2"/>
      </rPr>
      <t xml:space="preserve"> (EP2A)</t>
    </r>
  </si>
  <si>
    <t xml:space="preserve">Coef. </t>
  </si>
  <si>
    <t xml:space="preserve">Candidat </t>
  </si>
  <si>
    <t>Candidat</t>
  </si>
  <si>
    <t>13</t>
  </si>
  <si>
    <t>14</t>
  </si>
  <si>
    <t>15</t>
  </si>
  <si>
    <t>Remarques sur le déroulement de l'examen</t>
  </si>
  <si>
    <t>N°</t>
  </si>
  <si>
    <t>Vice-président</t>
  </si>
  <si>
    <t>CET</t>
  </si>
  <si>
    <t>Séparation
Parage-épluchage</t>
  </si>
  <si>
    <t>Barème</t>
  </si>
  <si>
    <t>GRILLE RECAPITULATIVE</t>
  </si>
  <si>
    <t>Attention : si vous constatez des différences entre la grille numérisée et la grille papier fournie avec le sujet, 
vous devez TOUJOURS utiliser la grille papier et le signaler à l'inspectrice.</t>
  </si>
  <si>
    <t xml:space="preserve">Agneau, </t>
  </si>
  <si>
    <t>veau ou porc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</si>
</sst>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d\ mmmm\ yyyy;@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i/>
      <sz val="10"/>
      <color indexed="10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b/>
      <i/>
      <sz val="9"/>
      <color indexed="12"/>
      <name val="Arial"/>
      <family val="2"/>
    </font>
    <font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u/>
      <sz val="10"/>
      <name val="Arial"/>
      <family val="2"/>
    </font>
    <font>
      <b/>
      <sz val="8"/>
      <name val="Arial"/>
      <family val="2"/>
    </font>
    <font>
      <b/>
      <sz val="11"/>
      <color indexed="8"/>
      <name val="Arial Narrow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7"/>
      <color indexed="81"/>
      <name val="Tahoma"/>
      <family val="2"/>
    </font>
    <font>
      <sz val="11"/>
      <color indexed="8"/>
      <name val="Calibri"/>
      <family val="2"/>
    </font>
    <font>
      <b/>
      <u/>
      <sz val="11"/>
      <color indexed="8"/>
      <name val="Arial Narrow"/>
      <family val="2"/>
    </font>
    <font>
      <sz val="11"/>
      <color indexed="8"/>
      <name val="Arial Narrow"/>
      <family val="2"/>
    </font>
    <font>
      <b/>
      <u/>
      <sz val="12"/>
      <color indexed="8"/>
      <name val="Arial Narrow"/>
      <family val="2"/>
    </font>
    <font>
      <b/>
      <i/>
      <sz val="12"/>
      <color indexed="56"/>
      <name val="Arial Narrow"/>
      <family val="2"/>
    </font>
    <font>
      <sz val="12"/>
      <color indexed="8"/>
      <name val="Times New Roman"/>
      <family val="1"/>
    </font>
    <font>
      <b/>
      <i/>
      <sz val="11"/>
      <color indexed="56"/>
      <name val="Arial Narrow"/>
      <family val="2"/>
    </font>
    <font>
      <b/>
      <u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56"/>
      <name val="Calibri"/>
      <family val="2"/>
    </font>
    <font>
      <b/>
      <i/>
      <sz val="11"/>
      <color indexed="56"/>
      <name val="Calibri"/>
      <family val="2"/>
    </font>
    <font>
      <b/>
      <i/>
      <sz val="12"/>
      <color indexed="10"/>
      <name val="Calibri"/>
      <family val="2"/>
    </font>
    <font>
      <b/>
      <sz val="14"/>
      <color indexed="10"/>
      <name val="Times New Roman"/>
      <family val="1"/>
    </font>
    <font>
      <b/>
      <sz val="14"/>
      <color indexed="10"/>
      <name val="Calibri"/>
      <family val="2"/>
    </font>
    <font>
      <sz val="8"/>
      <name val="Arial"/>
      <family val="2"/>
    </font>
    <font>
      <b/>
      <u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22"/>
      <color rgb="FFFF0000"/>
      <name val="Arial"/>
      <family val="2"/>
    </font>
    <font>
      <b/>
      <sz val="18"/>
      <color rgb="FFFF0000"/>
      <name val="Arial"/>
      <family val="2"/>
    </font>
    <font>
      <b/>
      <sz val="9"/>
      <color theme="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7" fillId="0" borderId="0"/>
  </cellStyleXfs>
  <cellXfs count="338">
    <xf numFmtId="0" fontId="0" fillId="0" borderId="0" xfId="0"/>
    <xf numFmtId="0" fontId="20" fillId="0" borderId="0" xfId="1" applyFont="1" applyFill="1" applyBorder="1" applyProtection="1"/>
    <xf numFmtId="0" fontId="21" fillId="0" borderId="4" xfId="1" applyFont="1" applyFill="1" applyBorder="1" applyAlignment="1" applyProtection="1">
      <alignment horizontal="left" vertical="center"/>
    </xf>
    <xf numFmtId="0" fontId="22" fillId="0" borderId="14" xfId="1" applyFont="1" applyFill="1" applyBorder="1" applyAlignment="1" applyProtection="1">
      <alignment horizontal="left" vertical="center"/>
    </xf>
    <xf numFmtId="0" fontId="23" fillId="0" borderId="4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left" vertical="center"/>
    </xf>
    <xf numFmtId="0" fontId="24" fillId="3" borderId="4" xfId="1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Protection="1"/>
    <xf numFmtId="0" fontId="22" fillId="0" borderId="1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/>
    </xf>
    <xf numFmtId="0" fontId="22" fillId="0" borderId="15" xfId="1" applyFont="1" applyFill="1" applyBorder="1" applyAlignment="1" applyProtection="1">
      <alignment horizontal="center" vertical="center"/>
    </xf>
    <xf numFmtId="164" fontId="24" fillId="0" borderId="4" xfId="1" applyNumberFormat="1" applyFont="1" applyFill="1" applyBorder="1" applyAlignment="1" applyProtection="1">
      <alignment horizontal="center" vertical="center"/>
    </xf>
    <xf numFmtId="0" fontId="26" fillId="0" borderId="0" xfId="1" applyFont="1" applyFill="1" applyBorder="1" applyAlignment="1" applyProtection="1">
      <alignment horizontal="center" vertical="center" wrapText="1"/>
    </xf>
    <xf numFmtId="0" fontId="23" fillId="0" borderId="1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 vertical="center"/>
    </xf>
    <xf numFmtId="0" fontId="24" fillId="0" borderId="4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Border="1" applyAlignment="1" applyProtection="1">
      <alignment horizontal="right" vertical="center"/>
    </xf>
    <xf numFmtId="0" fontId="20" fillId="0" borderId="0" xfId="1" applyFont="1" applyFill="1" applyBorder="1" applyAlignment="1" applyProtection="1">
      <alignment vertical="center"/>
    </xf>
    <xf numFmtId="0" fontId="28" fillId="0" borderId="0" xfId="1" applyFont="1" applyFill="1" applyBorder="1" applyAlignment="1" applyProtection="1">
      <alignment vertical="center"/>
    </xf>
    <xf numFmtId="0" fontId="27" fillId="0" borderId="4" xfId="1" applyFont="1" applyFill="1" applyBorder="1" applyAlignment="1" applyProtection="1">
      <alignment horizontal="center" vertical="center"/>
    </xf>
    <xf numFmtId="49" fontId="29" fillId="0" borderId="4" xfId="1" applyNumberFormat="1" applyFont="1" applyFill="1" applyBorder="1" applyAlignment="1" applyProtection="1">
      <alignment horizontal="center" vertical="center"/>
    </xf>
    <xf numFmtId="0" fontId="30" fillId="3" borderId="4" xfId="1" applyNumberFormat="1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 applyAlignment="1" applyProtection="1">
      <alignment vertical="center"/>
    </xf>
    <xf numFmtId="49" fontId="22" fillId="0" borderId="0" xfId="1" applyNumberFormat="1" applyFont="1" applyFill="1" applyBorder="1" applyAlignment="1" applyProtection="1">
      <alignment vertical="top"/>
    </xf>
    <xf numFmtId="0" fontId="28" fillId="0" borderId="0" xfId="1" applyFont="1" applyFill="1" applyBorder="1" applyAlignment="1" applyProtection="1">
      <alignment horizontal="left" vertical="center"/>
    </xf>
    <xf numFmtId="0" fontId="31" fillId="0" borderId="17" xfId="1" applyFont="1" applyFill="1" applyBorder="1" applyAlignment="1" applyProtection="1">
      <alignment vertical="center"/>
    </xf>
    <xf numFmtId="0" fontId="31" fillId="3" borderId="4" xfId="1" applyFont="1" applyFill="1" applyBorder="1" applyAlignment="1" applyProtection="1">
      <alignment vertical="center"/>
      <protection locked="0"/>
    </xf>
    <xf numFmtId="0" fontId="31" fillId="0" borderId="0" xfId="1" applyFont="1" applyFill="1" applyBorder="1" applyAlignment="1" applyProtection="1">
      <alignment vertical="center"/>
    </xf>
    <xf numFmtId="0" fontId="31" fillId="0" borderId="18" xfId="1" applyFont="1" applyFill="1" applyBorder="1" applyAlignment="1" applyProtection="1">
      <alignment vertical="center"/>
    </xf>
    <xf numFmtId="0" fontId="31" fillId="3" borderId="19" xfId="1" applyFont="1" applyFill="1" applyBorder="1" applyAlignment="1" applyProtection="1">
      <alignment vertical="center"/>
      <protection locked="0"/>
    </xf>
    <xf numFmtId="0" fontId="23" fillId="4" borderId="0" xfId="1" applyFont="1" applyFill="1" applyBorder="1" applyAlignment="1" applyProtection="1">
      <alignment horizontal="left" vertical="center"/>
    </xf>
    <xf numFmtId="0" fontId="32" fillId="3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4" fillId="5" borderId="0" xfId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top"/>
    </xf>
    <xf numFmtId="0" fontId="5" fillId="0" borderId="4" xfId="0" applyFont="1" applyBorder="1" applyAlignment="1" applyProtection="1">
      <alignment vertical="center" wrapText="1"/>
    </xf>
    <xf numFmtId="0" fontId="20" fillId="0" borderId="0" xfId="1" applyFont="1" applyFill="1" applyBorder="1" applyAlignment="1" applyProtection="1">
      <alignment wrapText="1"/>
    </xf>
    <xf numFmtId="0" fontId="24" fillId="0" borderId="0" xfId="1" applyNumberFormat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vertical="center"/>
    </xf>
    <xf numFmtId="0" fontId="5" fillId="0" borderId="20" xfId="0" applyNumberFormat="1" applyFont="1" applyBorder="1" applyAlignment="1" applyProtection="1">
      <alignment vertical="center"/>
    </xf>
    <xf numFmtId="0" fontId="5" fillId="0" borderId="21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 textRotation="9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0" fillId="4" borderId="0" xfId="0" applyFill="1" applyBorder="1" applyProtection="1"/>
    <xf numFmtId="0" fontId="0" fillId="4" borderId="0" xfId="0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 vertical="center"/>
    </xf>
    <xf numFmtId="0" fontId="26" fillId="3" borderId="4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vertical="top" wrapText="1"/>
    </xf>
    <xf numFmtId="0" fontId="10" fillId="6" borderId="10" xfId="0" applyNumberFormat="1" applyFont="1" applyFill="1" applyBorder="1" applyAlignment="1" applyProtection="1">
      <alignment vertical="center"/>
      <protection locked="0" hidden="1"/>
    </xf>
    <xf numFmtId="0" fontId="0" fillId="0" borderId="12" xfId="0" applyBorder="1" applyAlignment="1" applyProtection="1">
      <alignment vertical="center"/>
      <protection hidden="1"/>
    </xf>
    <xf numFmtId="0" fontId="0" fillId="0" borderId="11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2" borderId="25" xfId="0" applyNumberFormat="1" applyFont="1" applyFill="1" applyBorder="1" applyAlignment="1" applyProtection="1">
      <alignment horizontal="center" vertical="center"/>
      <protection hidden="1"/>
    </xf>
    <xf numFmtId="2" fontId="15" fillId="2" borderId="9" xfId="0" applyNumberFormat="1" applyFont="1" applyFill="1" applyBorder="1" applyAlignment="1" applyProtection="1">
      <alignment horizontal="right" vertical="center"/>
      <protection hidden="1"/>
    </xf>
    <xf numFmtId="0" fontId="12" fillId="0" borderId="21" xfId="0" applyNumberFormat="1" applyFont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3" fillId="0" borderId="2" xfId="0" applyFont="1" applyBorder="1" applyAlignment="1" applyProtection="1">
      <alignment horizontal="center" vertical="center" textRotation="90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2" fontId="10" fillId="0" borderId="10" xfId="0" applyNumberFormat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2" fontId="8" fillId="2" borderId="10" xfId="0" applyNumberFormat="1" applyFont="1" applyFill="1" applyBorder="1" applyAlignment="1" applyProtection="1">
      <alignment vertical="center"/>
      <protection hidden="1"/>
    </xf>
    <xf numFmtId="0" fontId="4" fillId="2" borderId="6" xfId="0" applyFont="1" applyFill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2" fontId="10" fillId="0" borderId="22" xfId="0" applyNumberFormat="1" applyFont="1" applyFill="1" applyBorder="1" applyAlignment="1" applyProtection="1">
      <alignment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vertical="center"/>
      <protection hidden="1"/>
    </xf>
    <xf numFmtId="2" fontId="10" fillId="0" borderId="23" xfId="0" applyNumberFormat="1" applyFont="1" applyFill="1" applyBorder="1" applyAlignment="1" applyProtection="1">
      <alignment vertical="center"/>
      <protection hidden="1"/>
    </xf>
    <xf numFmtId="0" fontId="13" fillId="2" borderId="13" xfId="0" applyNumberFormat="1" applyFont="1" applyFill="1" applyBorder="1" applyAlignment="1" applyProtection="1">
      <alignment horizontal="right" vertical="center"/>
      <protection hidden="1"/>
    </xf>
    <xf numFmtId="2" fontId="15" fillId="2" borderId="6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0" fillId="0" borderId="10" xfId="0" applyNumberFormat="1" applyFont="1" applyFill="1" applyBorder="1" applyAlignment="1" applyProtection="1">
      <alignment vertical="center"/>
      <protection hidden="1"/>
    </xf>
    <xf numFmtId="0" fontId="0" fillId="4" borderId="0" xfId="0" applyFill="1" applyBorder="1" applyProtection="1">
      <protection hidden="1"/>
    </xf>
    <xf numFmtId="0" fontId="5" fillId="4" borderId="0" xfId="0" applyFont="1" applyFill="1" applyBorder="1" applyAlignment="1" applyProtection="1">
      <alignment vertical="center"/>
      <protection hidden="1"/>
    </xf>
    <xf numFmtId="0" fontId="5" fillId="4" borderId="0" xfId="0" applyFont="1" applyFill="1" applyBorder="1" applyProtection="1">
      <protection hidden="1"/>
    </xf>
    <xf numFmtId="0" fontId="2" fillId="7" borderId="0" xfId="0" applyFont="1" applyFill="1" applyAlignment="1" applyProtection="1">
      <alignment vertical="center"/>
    </xf>
    <xf numFmtId="0" fontId="0" fillId="7" borderId="0" xfId="0" applyFill="1" applyProtection="1"/>
    <xf numFmtId="0" fontId="0" fillId="7" borderId="0" xfId="0" applyFill="1" applyAlignment="1" applyProtection="1">
      <alignment horizontal="center"/>
    </xf>
    <xf numFmtId="0" fontId="5" fillId="7" borderId="0" xfId="0" applyFont="1" applyFill="1" applyAlignment="1" applyProtection="1">
      <alignment vertical="top"/>
    </xf>
    <xf numFmtId="0" fontId="0" fillId="7" borderId="0" xfId="0" applyFill="1" applyAlignment="1" applyProtection="1">
      <alignment vertical="center"/>
    </xf>
    <xf numFmtId="0" fontId="2" fillId="7" borderId="0" xfId="0" applyFont="1" applyFill="1" applyAlignment="1" applyProtection="1">
      <alignment vertical="center"/>
      <protection hidden="1"/>
    </xf>
    <xf numFmtId="0" fontId="0" fillId="7" borderId="0" xfId="0" applyFill="1" applyProtection="1">
      <protection hidden="1"/>
    </xf>
    <xf numFmtId="0" fontId="5" fillId="7" borderId="0" xfId="0" applyFont="1" applyFill="1" applyAlignment="1" applyProtection="1">
      <alignment vertical="top"/>
      <protection hidden="1"/>
    </xf>
    <xf numFmtId="0" fontId="0" fillId="7" borderId="0" xfId="0" applyFill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7" borderId="0" xfId="0" applyFont="1" applyFill="1" applyBorder="1" applyAlignment="1" applyProtection="1">
      <alignment vertical="center"/>
      <protection hidden="1"/>
    </xf>
    <xf numFmtId="0" fontId="0" fillId="7" borderId="0" xfId="0" applyFill="1" applyBorder="1" applyProtection="1">
      <protection hidden="1"/>
    </xf>
    <xf numFmtId="0" fontId="0" fillId="7" borderId="0" xfId="0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5" fillId="7" borderId="0" xfId="0" applyFont="1" applyFill="1" applyBorder="1" applyAlignment="1" applyProtection="1">
      <alignment vertical="top"/>
      <protection hidden="1"/>
    </xf>
    <xf numFmtId="0" fontId="0" fillId="7" borderId="0" xfId="0" applyFill="1" applyBorder="1" applyAlignment="1" applyProtection="1">
      <alignment vertical="center"/>
      <protection hidden="1"/>
    </xf>
    <xf numFmtId="0" fontId="6" fillId="7" borderId="0" xfId="0" applyFont="1" applyFill="1" applyBorder="1" applyAlignment="1" applyProtection="1">
      <alignment vertical="top"/>
      <protection hidden="1"/>
    </xf>
    <xf numFmtId="0" fontId="0" fillId="7" borderId="0" xfId="0" applyFill="1" applyBorder="1" applyAlignment="1" applyProtection="1">
      <alignment vertical="top"/>
      <protection hidden="1"/>
    </xf>
    <xf numFmtId="0" fontId="18" fillId="0" borderId="0" xfId="0" applyFont="1" applyBorder="1" applyAlignment="1" applyProtection="1">
      <alignment vertical="top"/>
      <protection hidden="1"/>
    </xf>
    <xf numFmtId="0" fontId="40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9" fillId="0" borderId="0" xfId="0" applyFont="1" applyAlignment="1" applyProtection="1">
      <alignment horizontal="centerContinuous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vertical="center"/>
      <protection hidden="1"/>
    </xf>
    <xf numFmtId="2" fontId="4" fillId="0" borderId="10" xfId="0" applyNumberFormat="1" applyFont="1" applyBorder="1" applyAlignment="1" applyProtection="1">
      <alignment horizontal="right" vertical="center"/>
      <protection hidden="1"/>
    </xf>
    <xf numFmtId="2" fontId="4" fillId="0" borderId="4" xfId="0" applyNumberFormat="1" applyFont="1" applyBorder="1" applyAlignment="1" applyProtection="1">
      <alignment horizontal="right" vertical="center"/>
      <protection hidden="1"/>
    </xf>
    <xf numFmtId="0" fontId="4" fillId="0" borderId="39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/>
      <protection hidden="1"/>
    </xf>
    <xf numFmtId="2" fontId="2" fillId="0" borderId="4" xfId="0" applyNumberFormat="1" applyFont="1" applyBorder="1" applyAlignment="1" applyProtection="1">
      <alignment horizontal="right"/>
      <protection hidden="1"/>
    </xf>
    <xf numFmtId="0" fontId="38" fillId="0" borderId="4" xfId="0" applyFont="1" applyBorder="1" applyAlignment="1" applyProtection="1">
      <alignment horizontal="center" vertical="center"/>
      <protection hidden="1"/>
    </xf>
    <xf numFmtId="0" fontId="38" fillId="0" borderId="4" xfId="0" applyFont="1" applyBorder="1" applyAlignment="1" applyProtection="1">
      <alignment horizontal="right"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31" fillId="0" borderId="10" xfId="1" applyFont="1" applyFill="1" applyBorder="1" applyAlignment="1" applyProtection="1">
      <alignment vertical="center"/>
      <protection hidden="1"/>
    </xf>
    <xf numFmtId="0" fontId="5" fillId="0" borderId="40" xfId="0" applyFont="1" applyBorder="1" applyAlignment="1" applyProtection="1">
      <alignment vertical="center"/>
      <protection hidden="1"/>
    </xf>
    <xf numFmtId="0" fontId="31" fillId="0" borderId="4" xfId="1" applyFont="1" applyFill="1" applyBorder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4" fontId="0" fillId="0" borderId="0" xfId="0" applyNumberFormat="1" applyAlignment="1" applyProtection="1">
      <protection hidden="1"/>
    </xf>
    <xf numFmtId="0" fontId="20" fillId="7" borderId="28" xfId="1" applyFont="1" applyFill="1" applyBorder="1" applyProtection="1"/>
    <xf numFmtId="2" fontId="8" fillId="2" borderId="10" xfId="0" applyNumberFormat="1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2" fontId="8" fillId="2" borderId="24" xfId="0" applyNumberFormat="1" applyFont="1" applyFill="1" applyBorder="1" applyAlignment="1" applyProtection="1">
      <alignment horizontal="center" vertical="center"/>
      <protection hidden="1"/>
    </xf>
    <xf numFmtId="0" fontId="4" fillId="2" borderId="36" xfId="0" applyFont="1" applyFill="1" applyBorder="1" applyAlignment="1" applyProtection="1">
      <alignment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</xf>
    <xf numFmtId="0" fontId="10" fillId="6" borderId="18" xfId="0" applyNumberFormat="1" applyFont="1" applyFill="1" applyBorder="1" applyAlignment="1" applyProtection="1">
      <alignment vertical="center"/>
      <protection locked="0" hidden="1"/>
    </xf>
    <xf numFmtId="0" fontId="4" fillId="0" borderId="2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10" fillId="6" borderId="43" xfId="0" applyNumberFormat="1" applyFont="1" applyFill="1" applyBorder="1" applyAlignment="1" applyProtection="1">
      <alignment vertical="center"/>
      <protection locked="0" hidden="1"/>
    </xf>
    <xf numFmtId="0" fontId="4" fillId="0" borderId="4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2" fontId="8" fillId="2" borderId="43" xfId="0" applyNumberFormat="1" applyFont="1" applyFill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vertical="center"/>
    </xf>
    <xf numFmtId="0" fontId="10" fillId="6" borderId="22" xfId="0" applyNumberFormat="1" applyFont="1" applyFill="1" applyBorder="1" applyAlignment="1" applyProtection="1">
      <alignment vertical="center"/>
      <protection locked="0" hidden="1"/>
    </xf>
    <xf numFmtId="2" fontId="8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0" borderId="48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0" fontId="10" fillId="6" borderId="50" xfId="0" applyNumberFormat="1" applyFont="1" applyFill="1" applyBorder="1" applyAlignment="1" applyProtection="1">
      <alignment vertical="center"/>
      <protection locked="0" hidden="1"/>
    </xf>
    <xf numFmtId="0" fontId="4" fillId="0" borderId="51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2" fontId="8" fillId="2" borderId="50" xfId="0" applyNumberFormat="1" applyFont="1" applyFill="1" applyBorder="1" applyAlignment="1" applyProtection="1">
      <alignment horizontal="center" vertical="center"/>
      <protection hidden="1"/>
    </xf>
    <xf numFmtId="0" fontId="4" fillId="2" borderId="35" xfId="0" applyFont="1" applyFill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55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4" fillId="0" borderId="48" xfId="0" applyFont="1" applyBorder="1" applyAlignment="1" applyProtection="1">
      <alignment horizontal="center" vertical="center"/>
    </xf>
    <xf numFmtId="0" fontId="10" fillId="6" borderId="20" xfId="0" applyNumberFormat="1" applyFont="1" applyFill="1" applyBorder="1" applyAlignment="1" applyProtection="1">
      <alignment vertical="center"/>
      <protection locked="0" hidden="1"/>
    </xf>
    <xf numFmtId="0" fontId="4" fillId="0" borderId="39" xfId="0" applyFont="1" applyBorder="1" applyAlignment="1" applyProtection="1">
      <alignment horizontal="center" vertical="center" wrapText="1"/>
    </xf>
    <xf numFmtId="0" fontId="10" fillId="6" borderId="24" xfId="0" applyNumberFormat="1" applyFont="1" applyFill="1" applyBorder="1" applyAlignment="1" applyProtection="1">
      <alignment vertical="center"/>
      <protection locked="0" hidden="1"/>
    </xf>
    <xf numFmtId="0" fontId="4" fillId="0" borderId="26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10" fillId="6" borderId="25" xfId="0" applyNumberFormat="1" applyFont="1" applyFill="1" applyBorder="1" applyAlignment="1" applyProtection="1">
      <alignment vertical="center"/>
      <protection locked="0" hidden="1"/>
    </xf>
    <xf numFmtId="0" fontId="10" fillId="6" borderId="7" xfId="0" applyNumberFormat="1" applyFont="1" applyFill="1" applyBorder="1" applyAlignment="1" applyProtection="1">
      <alignment vertical="center"/>
      <protection locked="0" hidden="1"/>
    </xf>
    <xf numFmtId="2" fontId="8" fillId="2" borderId="3" xfId="0" applyNumberFormat="1" applyFont="1" applyFill="1" applyBorder="1" applyAlignment="1" applyProtection="1">
      <alignment horizontal="center" vertical="center"/>
      <protection hidden="1"/>
    </xf>
    <xf numFmtId="2" fontId="8" fillId="2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45" xfId="0" applyFont="1" applyBorder="1" applyAlignment="1" applyProtection="1">
      <alignment horizontal="center" vertical="center"/>
    </xf>
    <xf numFmtId="0" fontId="0" fillId="0" borderId="55" xfId="0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41" fillId="0" borderId="10" xfId="0" applyFont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10" borderId="3" xfId="0" applyFont="1" applyFill="1" applyBorder="1" applyAlignment="1" applyProtection="1">
      <alignment horizontal="center" vertical="center" wrapText="1"/>
      <protection locked="0"/>
    </xf>
    <xf numFmtId="0" fontId="4" fillId="10" borderId="4" xfId="0" applyFont="1" applyFill="1" applyBorder="1" applyAlignment="1" applyProtection="1">
      <alignment horizontal="center" vertical="center" wrapText="1"/>
      <protection locked="0"/>
    </xf>
    <xf numFmtId="0" fontId="4" fillId="10" borderId="7" xfId="0" applyFont="1" applyFill="1" applyBorder="1" applyAlignment="1" applyProtection="1">
      <alignment horizontal="center" vertical="center" wrapText="1"/>
      <protection locked="0"/>
    </xf>
    <xf numFmtId="0" fontId="4" fillId="10" borderId="19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164" fontId="24" fillId="3" borderId="10" xfId="1" applyNumberFormat="1" applyFont="1" applyFill="1" applyBorder="1" applyAlignment="1" applyProtection="1">
      <alignment horizontal="center" vertical="center"/>
      <protection locked="0"/>
    </xf>
    <xf numFmtId="164" fontId="24" fillId="3" borderId="5" xfId="1" applyNumberFormat="1" applyFont="1" applyFill="1" applyBorder="1" applyAlignment="1" applyProtection="1">
      <alignment horizontal="center" vertical="center"/>
      <protection locked="0"/>
    </xf>
    <xf numFmtId="0" fontId="27" fillId="0" borderId="10" xfId="1" applyFont="1" applyFill="1" applyBorder="1" applyAlignment="1" applyProtection="1">
      <alignment horizontal="center" vertical="center"/>
    </xf>
    <xf numFmtId="0" fontId="27" fillId="0" borderId="5" xfId="1" applyFont="1" applyFill="1" applyBorder="1" applyAlignment="1" applyProtection="1">
      <alignment horizontal="center" vertical="center"/>
    </xf>
    <xf numFmtId="0" fontId="33" fillId="7" borderId="28" xfId="0" applyFont="1" applyFill="1" applyBorder="1" applyAlignment="1" applyProtection="1">
      <alignment horizontal="center" vertical="center"/>
    </xf>
    <xf numFmtId="15" fontId="34" fillId="7" borderId="28" xfId="1" applyNumberFormat="1" applyFont="1" applyFill="1" applyBorder="1" applyAlignment="1" applyProtection="1">
      <alignment horizontal="left" vertical="center"/>
    </xf>
    <xf numFmtId="0" fontId="26" fillId="0" borderId="4" xfId="1" applyFont="1" applyFill="1" applyBorder="1" applyAlignment="1" applyProtection="1">
      <alignment horizontal="center" vertical="center"/>
    </xf>
    <xf numFmtId="0" fontId="26" fillId="0" borderId="4" xfId="1" applyFont="1" applyFill="1" applyBorder="1" applyAlignment="1" applyProtection="1">
      <alignment horizontal="center" vertical="center" wrapText="1"/>
    </xf>
    <xf numFmtId="0" fontId="33" fillId="9" borderId="0" xfId="0" applyFont="1" applyFill="1" applyBorder="1" applyAlignment="1" applyProtection="1">
      <alignment horizontal="center" vertical="center" wrapText="1"/>
    </xf>
    <xf numFmtId="0" fontId="33" fillId="9" borderId="0" xfId="0" applyFont="1" applyFill="1" applyBorder="1" applyAlignment="1" applyProtection="1">
      <alignment horizontal="center" vertical="center"/>
    </xf>
    <xf numFmtId="0" fontId="31" fillId="3" borderId="10" xfId="1" applyFont="1" applyFill="1" applyBorder="1" applyAlignment="1" applyProtection="1">
      <alignment horizontal="center" vertical="center"/>
      <protection locked="0"/>
    </xf>
    <xf numFmtId="0" fontId="31" fillId="3" borderId="5" xfId="1" applyFont="1" applyFill="1" applyBorder="1" applyAlignment="1" applyProtection="1">
      <alignment horizontal="center" vertical="center"/>
      <protection locked="0"/>
    </xf>
    <xf numFmtId="0" fontId="23" fillId="0" borderId="24" xfId="1" applyFont="1" applyFill="1" applyBorder="1" applyAlignment="1" applyProtection="1">
      <alignment horizontal="center" vertical="center"/>
    </xf>
    <xf numFmtId="0" fontId="23" fillId="0" borderId="26" xfId="1" applyFont="1" applyFill="1" applyBorder="1" applyAlignment="1" applyProtection="1">
      <alignment horizontal="center" vertical="center"/>
    </xf>
    <xf numFmtId="0" fontId="23" fillId="0" borderId="18" xfId="1" applyFont="1" applyFill="1" applyBorder="1" applyAlignment="1" applyProtection="1">
      <alignment horizontal="center" vertical="center"/>
    </xf>
    <xf numFmtId="0" fontId="23" fillId="0" borderId="27" xfId="1" applyFont="1" applyFill="1" applyBorder="1" applyAlignment="1" applyProtection="1">
      <alignment horizontal="center" vertical="center"/>
    </xf>
    <xf numFmtId="0" fontId="31" fillId="0" borderId="15" xfId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wrapText="1"/>
    </xf>
    <xf numFmtId="0" fontId="21" fillId="0" borderId="24" xfId="1" applyFont="1" applyFill="1" applyBorder="1" applyAlignment="1" applyProtection="1">
      <alignment horizontal="center" vertical="center" wrapText="1"/>
    </xf>
    <xf numFmtId="0" fontId="21" fillId="0" borderId="26" xfId="1" applyFont="1" applyFill="1" applyBorder="1" applyAlignment="1" applyProtection="1">
      <alignment horizontal="center" vertical="center" wrapText="1"/>
    </xf>
    <xf numFmtId="0" fontId="21" fillId="0" borderId="18" xfId="1" applyFont="1" applyFill="1" applyBorder="1" applyAlignment="1" applyProtection="1">
      <alignment horizontal="center" vertical="center" wrapText="1"/>
    </xf>
    <xf numFmtId="0" fontId="21" fillId="0" borderId="27" xfId="1" applyFont="1" applyFill="1" applyBorder="1" applyAlignment="1" applyProtection="1">
      <alignment horizontal="center" vertical="center" wrapText="1"/>
    </xf>
    <xf numFmtId="0" fontId="31" fillId="0" borderId="0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horizontal="center" vertical="center"/>
    </xf>
    <xf numFmtId="2" fontId="8" fillId="2" borderId="46" xfId="0" applyNumberFormat="1" applyFont="1" applyFill="1" applyBorder="1" applyAlignment="1" applyProtection="1">
      <alignment horizontal="center" vertical="center"/>
      <protection hidden="1"/>
    </xf>
    <xf numFmtId="2" fontId="8" fillId="2" borderId="18" xfId="0" applyNumberFormat="1" applyFont="1" applyFill="1" applyBorder="1" applyAlignment="1" applyProtection="1">
      <alignment horizontal="center" vertical="center"/>
      <protection hidden="1"/>
    </xf>
    <xf numFmtId="0" fontId="4" fillId="2" borderId="47" xfId="0" applyFont="1" applyFill="1" applyBorder="1" applyAlignment="1" applyProtection="1">
      <alignment vertical="center"/>
    </xf>
    <xf numFmtId="0" fontId="4" fillId="2" borderId="38" xfId="0" applyFont="1" applyFill="1" applyBorder="1" applyAlignment="1" applyProtection="1">
      <alignment vertical="center"/>
    </xf>
    <xf numFmtId="0" fontId="12" fillId="0" borderId="21" xfId="0" applyNumberFormat="1" applyFont="1" applyBorder="1" applyAlignment="1" applyProtection="1">
      <alignment horizontal="center" vertical="center"/>
    </xf>
    <xf numFmtId="0" fontId="12" fillId="0" borderId="35" xfId="0" applyNumberFormat="1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left" vertical="top"/>
    </xf>
    <xf numFmtId="0" fontId="1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2" borderId="54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NumberFormat="1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 textRotation="90"/>
    </xf>
    <xf numFmtId="2" fontId="8" fillId="2" borderId="15" xfId="0" applyNumberFormat="1" applyFont="1" applyFill="1" applyBorder="1" applyAlignment="1" applyProtection="1">
      <alignment horizontal="center" vertical="center"/>
      <protection hidden="1"/>
    </xf>
    <xf numFmtId="2" fontId="8" fillId="2" borderId="10" xfId="0" applyNumberFormat="1" applyFont="1" applyFill="1" applyBorder="1" applyAlignment="1" applyProtection="1">
      <alignment horizontal="center" vertical="center"/>
      <protection hidden="1"/>
    </xf>
    <xf numFmtId="2" fontId="8" fillId="2" borderId="24" xfId="0" applyNumberFormat="1" applyFont="1" applyFill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 applyProtection="1">
      <alignment horizontal="center" vertical="center" textRotation="90"/>
    </xf>
    <xf numFmtId="0" fontId="3" fillId="2" borderId="42" xfId="0" applyFont="1" applyFill="1" applyBorder="1" applyAlignment="1" applyProtection="1">
      <alignment horizontal="center" vertical="center" textRotation="90"/>
    </xf>
    <xf numFmtId="0" fontId="4" fillId="2" borderId="6" xfId="0" applyFont="1" applyFill="1" applyBorder="1" applyAlignment="1" applyProtection="1">
      <alignment vertical="center"/>
    </xf>
    <xf numFmtId="0" fontId="4" fillId="2" borderId="36" xfId="0" applyFont="1" applyFill="1" applyBorder="1" applyAlignment="1" applyProtection="1">
      <alignment vertical="center"/>
    </xf>
    <xf numFmtId="0" fontId="6" fillId="0" borderId="34" xfId="0" applyFont="1" applyBorder="1" applyAlignment="1" applyProtection="1">
      <alignment horizontal="right" vertical="top"/>
    </xf>
    <xf numFmtId="0" fontId="0" fillId="0" borderId="34" xfId="0" applyBorder="1" applyAlignment="1" applyProtection="1">
      <alignment horizontal="right" vertical="top"/>
    </xf>
    <xf numFmtId="14" fontId="18" fillId="0" borderId="34" xfId="0" applyNumberFormat="1" applyFont="1" applyBorder="1" applyAlignment="1" applyProtection="1">
      <alignment horizontal="left" vertical="top"/>
    </xf>
    <xf numFmtId="0" fontId="0" fillId="0" borderId="13" xfId="0" applyBorder="1" applyAlignment="1" applyProtection="1">
      <alignment horizontal="center" vertical="center"/>
    </xf>
    <xf numFmtId="0" fontId="12" fillId="0" borderId="21" xfId="0" applyNumberFormat="1" applyFont="1" applyBorder="1" applyAlignment="1" applyProtection="1">
      <alignment horizontal="center" vertical="center"/>
      <protection locked="0" hidden="1"/>
    </xf>
    <xf numFmtId="0" fontId="12" fillId="0" borderId="35" xfId="0" applyNumberFormat="1" applyFont="1" applyBorder="1" applyAlignment="1" applyProtection="1">
      <alignment horizontal="center" vertical="center"/>
      <protection locked="0" hidden="1"/>
    </xf>
    <xf numFmtId="0" fontId="4" fillId="2" borderId="32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2" fontId="8" fillId="2" borderId="43" xfId="0" applyNumberFormat="1" applyFont="1" applyFill="1" applyBorder="1" applyAlignment="1" applyProtection="1">
      <alignment horizontal="center" vertical="center"/>
      <protection hidden="1"/>
    </xf>
    <xf numFmtId="2" fontId="8" fillId="2" borderId="22" xfId="0" applyNumberFormat="1" applyFont="1" applyFill="1" applyBorder="1" applyAlignment="1" applyProtection="1">
      <alignment horizontal="center" vertical="center"/>
      <protection hidden="1"/>
    </xf>
    <xf numFmtId="0" fontId="5" fillId="0" borderId="20" xfId="0" applyNumberFormat="1" applyFont="1" applyBorder="1" applyAlignment="1" applyProtection="1">
      <alignment horizontal="center" vertical="center"/>
    </xf>
    <xf numFmtId="0" fontId="5" fillId="0" borderId="21" xfId="0" applyNumberFormat="1" applyFont="1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textRotation="90"/>
    </xf>
    <xf numFmtId="0" fontId="4" fillId="0" borderId="45" xfId="0" applyFont="1" applyBorder="1" applyAlignment="1" applyProtection="1">
      <alignment horizontal="center" vertical="center" textRotation="90"/>
    </xf>
    <xf numFmtId="0" fontId="6" fillId="7" borderId="34" xfId="0" applyFont="1" applyFill="1" applyBorder="1" applyAlignment="1" applyProtection="1">
      <alignment horizontal="right" vertical="top"/>
    </xf>
    <xf numFmtId="0" fontId="0" fillId="7" borderId="34" xfId="0" applyFill="1" applyBorder="1" applyAlignment="1" applyProtection="1">
      <alignment horizontal="right" vertical="top"/>
    </xf>
    <xf numFmtId="0" fontId="4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14" fontId="18" fillId="7" borderId="34" xfId="0" applyNumberFormat="1" applyFont="1" applyFill="1" applyBorder="1" applyAlignment="1" applyProtection="1">
      <alignment horizontal="left" vertical="top"/>
    </xf>
    <xf numFmtId="0" fontId="4" fillId="0" borderId="5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</xf>
    <xf numFmtId="0" fontId="2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0" fontId="18" fillId="7" borderId="34" xfId="0" applyFont="1" applyFill="1" applyBorder="1" applyAlignment="1" applyProtection="1">
      <alignment horizontal="left" vertical="top"/>
    </xf>
    <xf numFmtId="0" fontId="4" fillId="0" borderId="29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7" fillId="2" borderId="31" xfId="0" applyNumberFormat="1" applyFont="1" applyFill="1" applyBorder="1" applyAlignment="1" applyProtection="1">
      <alignment horizontal="center" vertical="center"/>
      <protection hidden="1"/>
    </xf>
    <xf numFmtId="0" fontId="9" fillId="0" borderId="3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hidden="1"/>
    </xf>
    <xf numFmtId="2" fontId="7" fillId="2" borderId="31" xfId="0" applyNumberFormat="1" applyFont="1" applyFill="1" applyBorder="1" applyAlignment="1" applyProtection="1">
      <alignment horizontal="center" vertical="center"/>
      <protection hidden="1"/>
    </xf>
    <xf numFmtId="2" fontId="9" fillId="0" borderId="32" xfId="0" applyNumberFormat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textRotation="90"/>
      <protection hidden="1"/>
    </xf>
    <xf numFmtId="0" fontId="3" fillId="2" borderId="3" xfId="0" applyFont="1" applyFill="1" applyBorder="1" applyAlignment="1" applyProtection="1">
      <alignment horizontal="center" vertical="center" textRotation="90"/>
      <protection hidden="1"/>
    </xf>
    <xf numFmtId="0" fontId="3" fillId="2" borderId="33" xfId="0" applyFont="1" applyFill="1" applyBorder="1" applyAlignment="1" applyProtection="1">
      <alignment horizontal="center" vertical="center" textRotation="90"/>
      <protection hidden="1"/>
    </xf>
    <xf numFmtId="2" fontId="8" fillId="2" borderId="24" xfId="0" applyNumberFormat="1" applyFont="1" applyFill="1" applyBorder="1" applyAlignment="1" applyProtection="1">
      <alignment vertical="center"/>
      <protection hidden="1"/>
    </xf>
    <xf numFmtId="2" fontId="8" fillId="2" borderId="17" xfId="0" applyNumberFormat="1" applyFont="1" applyFill="1" applyBorder="1" applyAlignment="1" applyProtection="1">
      <alignment vertical="center"/>
      <protection hidden="1"/>
    </xf>
    <xf numFmtId="2" fontId="8" fillId="2" borderId="18" xfId="0" applyNumberFormat="1" applyFont="1" applyFill="1" applyBorder="1" applyAlignment="1" applyProtection="1">
      <alignment vertical="center"/>
      <protection hidden="1"/>
    </xf>
    <xf numFmtId="0" fontId="4" fillId="2" borderId="36" xfId="0" applyFont="1" applyFill="1" applyBorder="1" applyAlignment="1" applyProtection="1">
      <alignment vertical="center"/>
      <protection hidden="1"/>
    </xf>
    <xf numFmtId="0" fontId="4" fillId="2" borderId="37" xfId="0" applyFont="1" applyFill="1" applyBorder="1" applyAlignment="1" applyProtection="1">
      <alignment vertical="center"/>
      <protection hidden="1"/>
    </xf>
    <xf numFmtId="0" fontId="4" fillId="2" borderId="38" xfId="0" applyFont="1" applyFill="1" applyBorder="1" applyAlignment="1" applyProtection="1">
      <alignment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textRotation="90"/>
      <protection hidden="1"/>
    </xf>
    <xf numFmtId="0" fontId="4" fillId="0" borderId="7" xfId="0" applyFont="1" applyBorder="1" applyAlignment="1" applyProtection="1">
      <alignment horizontal="center" vertical="center" textRotation="90"/>
      <protection hidden="1"/>
    </xf>
    <xf numFmtId="0" fontId="5" fillId="0" borderId="20" xfId="0" applyFont="1" applyBorder="1" applyAlignment="1" applyProtection="1">
      <alignment horizontal="left" vertical="center" indent="1"/>
      <protection hidden="1"/>
    </xf>
    <xf numFmtId="0" fontId="5" fillId="0" borderId="21" xfId="0" applyFont="1" applyBorder="1" applyAlignment="1" applyProtection="1">
      <alignment horizontal="left" vertical="center" indent="1"/>
      <protection hidden="1"/>
    </xf>
    <xf numFmtId="0" fontId="12" fillId="0" borderId="21" xfId="0" applyFont="1" applyBorder="1" applyAlignment="1" applyProtection="1">
      <alignment horizontal="left" vertical="center" indent="1"/>
      <protection hidden="1"/>
    </xf>
    <xf numFmtId="0" fontId="12" fillId="0" borderId="35" xfId="0" applyFont="1" applyBorder="1" applyAlignment="1" applyProtection="1">
      <alignment horizontal="left" vertical="center" indent="1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34" xfId="0" applyFont="1" applyBorder="1" applyAlignment="1" applyProtection="1">
      <alignment horizontal="right" vertical="top"/>
      <protection hidden="1"/>
    </xf>
    <xf numFmtId="0" fontId="0" fillId="0" borderId="34" xfId="0" applyBorder="1" applyAlignment="1" applyProtection="1">
      <alignment horizontal="right" vertical="top"/>
      <protection hidden="1"/>
    </xf>
    <xf numFmtId="14" fontId="18" fillId="0" borderId="34" xfId="0" applyNumberFormat="1" applyFont="1" applyBorder="1" applyAlignment="1" applyProtection="1">
      <alignment horizontal="left" vertical="top"/>
      <protection hidden="1"/>
    </xf>
    <xf numFmtId="0" fontId="18" fillId="0" borderId="34" xfId="0" applyFont="1" applyBorder="1" applyAlignment="1" applyProtection="1">
      <alignment horizontal="left" vertical="top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1" fillId="7" borderId="0" xfId="0" applyFont="1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2" fillId="7" borderId="0" xfId="0" applyFont="1" applyFill="1" applyAlignment="1" applyProtection="1">
      <alignment horizontal="center"/>
      <protection hidden="1"/>
    </xf>
    <xf numFmtId="0" fontId="6" fillId="7" borderId="34" xfId="0" applyFont="1" applyFill="1" applyBorder="1" applyAlignment="1" applyProtection="1">
      <alignment horizontal="right" vertical="top"/>
      <protection hidden="1"/>
    </xf>
    <xf numFmtId="0" fontId="0" fillId="7" borderId="34" xfId="0" applyFill="1" applyBorder="1" applyAlignment="1" applyProtection="1">
      <alignment horizontal="right" vertical="top"/>
      <protection hidden="1"/>
    </xf>
    <xf numFmtId="14" fontId="18" fillId="7" borderId="34" xfId="0" applyNumberFormat="1" applyFont="1" applyFill="1" applyBorder="1" applyAlignment="1" applyProtection="1">
      <alignment horizontal="left" vertical="top"/>
      <protection hidden="1"/>
    </xf>
    <xf numFmtId="0" fontId="18" fillId="7" borderId="34" xfId="0" applyFont="1" applyFill="1" applyBorder="1" applyAlignment="1" applyProtection="1">
      <alignment horizontal="left" vertical="top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6" fillId="7" borderId="0" xfId="0" applyFont="1" applyFill="1" applyBorder="1" applyAlignment="1" applyProtection="1">
      <alignment horizontal="right" vertical="top"/>
      <protection hidden="1"/>
    </xf>
    <xf numFmtId="0" fontId="0" fillId="7" borderId="0" xfId="0" applyFill="1" applyBorder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18" fillId="7" borderId="0" xfId="0" applyNumberFormat="1" applyFont="1" applyFill="1" applyBorder="1" applyAlignment="1" applyProtection="1">
      <alignment horizontal="left" vertical="top"/>
      <protection hidden="1"/>
    </xf>
    <xf numFmtId="0" fontId="0" fillId="7" borderId="0" xfId="0" applyFill="1" applyBorder="1" applyAlignment="1" applyProtection="1">
      <alignment horizontal="center"/>
      <protection hidden="1"/>
    </xf>
    <xf numFmtId="0" fontId="18" fillId="7" borderId="0" xfId="0" applyFont="1" applyFill="1" applyBorder="1" applyAlignment="1" applyProtection="1">
      <alignment horizontal="left" vertical="top"/>
      <protection hidden="1"/>
    </xf>
    <xf numFmtId="0" fontId="0" fillId="8" borderId="24" xfId="0" applyFill="1" applyBorder="1" applyAlignment="1" applyProtection="1">
      <alignment horizontal="left" vertical="center" wrapText="1"/>
      <protection locked="0"/>
    </xf>
    <xf numFmtId="0" fontId="0" fillId="8" borderId="16" xfId="0" applyFill="1" applyBorder="1" applyAlignment="1" applyProtection="1">
      <alignment horizontal="left" vertical="center" wrapText="1"/>
      <protection locked="0"/>
    </xf>
    <xf numFmtId="0" fontId="0" fillId="8" borderId="26" xfId="0" applyFill="1" applyBorder="1" applyAlignment="1" applyProtection="1">
      <alignment horizontal="left" vertical="center" wrapText="1"/>
      <protection locked="0"/>
    </xf>
    <xf numFmtId="0" fontId="0" fillId="8" borderId="17" xfId="0" applyFill="1" applyBorder="1" applyAlignment="1" applyProtection="1">
      <alignment horizontal="left" vertical="center" wrapText="1"/>
      <protection locked="0"/>
    </xf>
    <xf numFmtId="0" fontId="0" fillId="8" borderId="0" xfId="0" applyFill="1" applyBorder="1" applyAlignment="1" applyProtection="1">
      <alignment horizontal="left" vertical="center" wrapText="1"/>
      <protection locked="0"/>
    </xf>
    <xf numFmtId="0" fontId="0" fillId="8" borderId="14" xfId="0" applyFill="1" applyBorder="1" applyAlignment="1" applyProtection="1">
      <alignment horizontal="left" vertical="center" wrapText="1"/>
      <protection locked="0"/>
    </xf>
    <xf numFmtId="0" fontId="0" fillId="8" borderId="18" xfId="0" applyFill="1" applyBorder="1" applyAlignment="1" applyProtection="1">
      <alignment horizontal="left" vertical="center" wrapText="1"/>
      <protection locked="0"/>
    </xf>
    <xf numFmtId="0" fontId="0" fillId="8" borderId="28" xfId="0" applyFill="1" applyBorder="1" applyAlignment="1" applyProtection="1">
      <alignment horizontal="left" vertical="center" wrapText="1"/>
      <protection locked="0"/>
    </xf>
    <xf numFmtId="0" fontId="0" fillId="8" borderId="27" xfId="0" applyFill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</cellXfs>
  <cellStyles count="2">
    <cellStyle name="Normal" xfId="0" builtinId="0"/>
    <cellStyle name="Normal 2" xfId="1"/>
  </cellStyles>
  <dxfs count="37"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66675</xdr:rowOff>
    </xdr:from>
    <xdr:to>
      <xdr:col>20</xdr:col>
      <xdr:colOff>676275</xdr:colOff>
      <xdr:row>20</xdr:row>
      <xdr:rowOff>142875</xdr:rowOff>
    </xdr:to>
    <xdr:sp macro="" textlink="">
      <xdr:nvSpPr>
        <xdr:cNvPr id="4140" name="ZoneTexte 1"/>
        <xdr:cNvSpPr txBox="1">
          <a:spLocks noChangeArrowheads="1"/>
        </xdr:cNvSpPr>
      </xdr:nvSpPr>
      <xdr:spPr bwMode="auto">
        <a:xfrm>
          <a:off x="9410700" y="66675"/>
          <a:ext cx="8077200" cy="46482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 pour l'utilisation du classeur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informations concernant l'épreuve dans les zones vertes de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Infos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Si candidat Absent, noter la mention "Abs" dans la partie observation.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ATTENTION : La colonne "Espèces" de la grille "Transformation des produits" est éventuellement à modifier (selon les sujets). Modifier les espèces pour correspondre à la grille papier fournie par l'académie pilote. La "Grille jury" se met automatiquement à jour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éventuellement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Grille jury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pour remettre aux correcteurs.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notes sur 20 dans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Transformation des produits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la grille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Grille récapitulavive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Faire émarger les membres du jury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éventuellement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"Remarques"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(organisation, sujet...)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Sauvegarder le fichier (nom de l'examen, du centre, date)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Ex : CAP Boucher - IFP 43 - 12-05-2011)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Envoyer le fichier à l'IEN 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et à la DEC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marine.grenet@ac-clermont.fr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Renvoyer à la DEC (Josiane Mercier) tous les documents papier (Bordereau de notation, feuille d'émargement, grilles finales... et </a:t>
          </a:r>
          <a:r>
            <a:rPr lang="fr-FR" sz="12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tous les documents qui ont servi à l'évaluation)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dans une chemise avec nom du diplôme, nom du centre, date de l'épreuve.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NOTE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Si vous avez des remarques ou que vous constatez des erreurs dans ce classeur, merci de le faire savoir par mail.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Tel. 04 73 99 35 24</a:t>
          </a:r>
        </a:p>
      </xdr:txBody>
    </xdr:sp>
    <xdr:clientData/>
  </xdr:twoCellAnchor>
  <xdr:twoCellAnchor editAs="oneCell">
    <xdr:from>
      <xdr:col>8</xdr:col>
      <xdr:colOff>95249</xdr:colOff>
      <xdr:row>0</xdr:row>
      <xdr:rowOff>47626</xdr:rowOff>
    </xdr:from>
    <xdr:to>
      <xdr:col>8</xdr:col>
      <xdr:colOff>1278254</xdr:colOff>
      <xdr:row>0</xdr:row>
      <xdr:rowOff>542926</xdr:rowOff>
    </xdr:to>
    <xdr:pic>
      <xdr:nvPicPr>
        <xdr:cNvPr id="3" name="Image 2" descr="R:\sce_ient\Charte Graphique 2012\Academie2012_coulmini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7105649" y="47626"/>
          <a:ext cx="1183005" cy="495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107674</xdr:colOff>
      <xdr:row>0</xdr:row>
      <xdr:rowOff>182217</xdr:rowOff>
    </xdr:from>
    <xdr:to>
      <xdr:col>6</xdr:col>
      <xdr:colOff>47874</xdr:colOff>
      <xdr:row>0</xdr:row>
      <xdr:rowOff>663851</xdr:rowOff>
    </xdr:to>
    <xdr:pic>
      <xdr:nvPicPr>
        <xdr:cNvPr id="3" name="Image 2" descr="R:\sce_ient\Charte Graphique 2012\Academie2012_coulmini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2244587" y="182217"/>
          <a:ext cx="950678" cy="4816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28575</xdr:colOff>
      <xdr:row>22</xdr:row>
      <xdr:rowOff>47625</xdr:rowOff>
    </xdr:from>
    <xdr:to>
      <xdr:col>4</xdr:col>
      <xdr:colOff>163830</xdr:colOff>
      <xdr:row>22</xdr:row>
      <xdr:rowOff>847725</xdr:rowOff>
    </xdr:to>
    <xdr:pic>
      <xdr:nvPicPr>
        <xdr:cNvPr id="4" name="Image 3" descr="R:\sce_ient\Charte Graphique 2012\Academie2012_coulmini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1085850" y="7029450"/>
          <a:ext cx="1592580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123825</xdr:colOff>
      <xdr:row>44</xdr:row>
      <xdr:rowOff>133350</xdr:rowOff>
    </xdr:from>
    <xdr:to>
      <xdr:col>5</xdr:col>
      <xdr:colOff>11430</xdr:colOff>
      <xdr:row>44</xdr:row>
      <xdr:rowOff>933450</xdr:rowOff>
    </xdr:to>
    <xdr:pic>
      <xdr:nvPicPr>
        <xdr:cNvPr id="5" name="Image 4" descr="R:\sce_ient\Charte Graphique 2012\Academie2012_coulmini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1181100" y="14087475"/>
          <a:ext cx="1592580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714375</xdr:colOff>
      <xdr:row>3</xdr:row>
      <xdr:rowOff>19050</xdr:rowOff>
    </xdr:from>
    <xdr:to>
      <xdr:col>30</xdr:col>
      <xdr:colOff>295275</xdr:colOff>
      <xdr:row>18</xdr:row>
      <xdr:rowOff>95250</xdr:rowOff>
    </xdr:to>
    <xdr:sp macro="" textlink="" fLocksText="0">
      <xdr:nvSpPr>
        <xdr:cNvPr id="2" name="Text Box 2"/>
        <xdr:cNvSpPr txBox="1">
          <a:spLocks noChangeArrowheads="1"/>
        </xdr:cNvSpPr>
      </xdr:nvSpPr>
      <xdr:spPr bwMode="auto">
        <a:xfrm>
          <a:off x="11925300" y="847725"/>
          <a:ext cx="342900" cy="4676775"/>
        </a:xfrm>
        <a:prstGeom prst="rect">
          <a:avLst/>
        </a:prstGeom>
        <a:solidFill>
          <a:srgbClr val="969696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vert="wordArtVert" wrap="square" lIns="36576" tIns="0" rIns="36576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ABANDON</a:t>
          </a:r>
        </a:p>
      </xdr:txBody>
    </xdr:sp>
    <xdr:clientData fLocksWithSheet="0"/>
  </xdr:twoCellAnchor>
  <xdr:twoCellAnchor>
    <xdr:from>
      <xdr:col>29</xdr:col>
      <xdr:colOff>714375</xdr:colOff>
      <xdr:row>47</xdr:row>
      <xdr:rowOff>19050</xdr:rowOff>
    </xdr:from>
    <xdr:to>
      <xdr:col>30</xdr:col>
      <xdr:colOff>295275</xdr:colOff>
      <xdr:row>62</xdr:row>
      <xdr:rowOff>95250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11925300" y="847725"/>
          <a:ext cx="342900" cy="4676775"/>
        </a:xfrm>
        <a:prstGeom prst="rect">
          <a:avLst/>
        </a:prstGeom>
        <a:solidFill>
          <a:srgbClr val="969696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vert="wordArtVert" wrap="square" lIns="36576" tIns="0" rIns="36576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ABANDON</a:t>
          </a:r>
        </a:p>
      </xdr:txBody>
    </xdr:sp>
    <xdr:clientData fLocksWithSheet="0"/>
  </xdr:twoCellAnchor>
  <xdr:twoCellAnchor editAs="oneCell">
    <xdr:from>
      <xdr:col>2</xdr:col>
      <xdr:colOff>400050</xdr:colOff>
      <xdr:row>0</xdr:row>
      <xdr:rowOff>142875</xdr:rowOff>
    </xdr:from>
    <xdr:to>
      <xdr:col>3</xdr:col>
      <xdr:colOff>200025</xdr:colOff>
      <xdr:row>0</xdr:row>
      <xdr:rowOff>600074</xdr:rowOff>
    </xdr:to>
    <xdr:pic>
      <xdr:nvPicPr>
        <xdr:cNvPr id="4" name="Image 3" descr="R:\sce_ient\Charte Graphique 2012\Academie2012_coulmini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1457325" y="142875"/>
          <a:ext cx="876300" cy="4571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180975</xdr:colOff>
      <xdr:row>22</xdr:row>
      <xdr:rowOff>114300</xdr:rowOff>
    </xdr:from>
    <xdr:to>
      <xdr:col>3</xdr:col>
      <xdr:colOff>276225</xdr:colOff>
      <xdr:row>22</xdr:row>
      <xdr:rowOff>676275</xdr:rowOff>
    </xdr:to>
    <xdr:pic>
      <xdr:nvPicPr>
        <xdr:cNvPr id="5" name="Image 4" descr="R:\sce_ient\Charte Graphique 2012\Academie2012_coulmini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1238250" y="6896100"/>
          <a:ext cx="1171575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95250</xdr:colOff>
      <xdr:row>44</xdr:row>
      <xdr:rowOff>561975</xdr:rowOff>
    </xdr:to>
    <xdr:pic>
      <xdr:nvPicPr>
        <xdr:cNvPr id="6" name="Image 5" descr="R:\sce_ient\Charte Graphique 2012\Academie2012_coulmini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1057275" y="13496925"/>
          <a:ext cx="1171575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114300</xdr:rowOff>
    </xdr:from>
    <xdr:to>
      <xdr:col>4</xdr:col>
      <xdr:colOff>76200</xdr:colOff>
      <xdr:row>0</xdr:row>
      <xdr:rowOff>523875</xdr:rowOff>
    </xdr:to>
    <xdr:pic>
      <xdr:nvPicPr>
        <xdr:cNvPr id="2" name="Image 1" descr="R:\sce_ient\Charte Graphique 2012\Academie2012_coulmini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2000250" y="114300"/>
          <a:ext cx="962025" cy="409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6"/>
  <sheetViews>
    <sheetView showGridLines="0" zoomScaleNormal="100" zoomScaleSheetLayoutView="100" workbookViewId="0">
      <selection activeCell="F15" sqref="F15"/>
    </sheetView>
  </sheetViews>
  <sheetFormatPr baseColWidth="10" defaultColWidth="11.28515625" defaultRowHeight="15" x14ac:dyDescent="0.25"/>
  <cols>
    <col min="1" max="1" width="11" style="1" customWidth="1"/>
    <col min="2" max="3" width="16.140625" style="1" customWidth="1"/>
    <col min="4" max="4" width="4.140625" style="1" customWidth="1"/>
    <col min="5" max="5" width="11" style="1" customWidth="1"/>
    <col min="6" max="6" width="31.5703125" style="1" customWidth="1"/>
    <col min="7" max="7" width="4.140625" style="1" customWidth="1"/>
    <col min="8" max="8" width="11" style="1" customWidth="1"/>
    <col min="9" max="9" width="31.5703125" style="1" customWidth="1"/>
    <col min="10" max="10" width="3.28515625" style="1" customWidth="1"/>
    <col min="11" max="16" width="11.28515625" style="1"/>
    <col min="17" max="17" width="9.28515625" style="1" customWidth="1"/>
    <col min="18" max="19" width="11.28515625" style="1"/>
    <col min="20" max="16384" width="11.28515625" style="32"/>
  </cols>
  <sheetData>
    <row r="1" spans="1:19" ht="48" customHeight="1" x14ac:dyDescent="0.25">
      <c r="A1" s="203" t="s">
        <v>35</v>
      </c>
      <c r="B1" s="203"/>
      <c r="C1" s="203"/>
      <c r="D1" s="139"/>
      <c r="E1" s="204">
        <v>45061</v>
      </c>
      <c r="F1" s="204"/>
      <c r="G1" s="139"/>
      <c r="H1" s="139"/>
      <c r="I1" s="139"/>
    </row>
    <row r="2" spans="1:19" ht="42.75" customHeight="1" x14ac:dyDescent="0.25">
      <c r="A2" s="207" t="s">
        <v>82</v>
      </c>
      <c r="B2" s="208"/>
      <c r="C2" s="208"/>
      <c r="D2" s="208"/>
      <c r="E2" s="208"/>
      <c r="F2" s="208"/>
      <c r="G2" s="208"/>
      <c r="H2" s="208"/>
      <c r="I2" s="208"/>
    </row>
    <row r="3" spans="1:19" ht="31.5" x14ac:dyDescent="0.3">
      <c r="A3" s="2" t="s">
        <v>64</v>
      </c>
      <c r="B3" s="205" t="s">
        <v>67</v>
      </c>
      <c r="C3" s="205"/>
      <c r="D3" s="3"/>
      <c r="E3" s="4" t="s">
        <v>36</v>
      </c>
      <c r="F3" s="59"/>
      <c r="G3" s="5"/>
      <c r="H3" s="4" t="s">
        <v>43</v>
      </c>
      <c r="I3" s="6"/>
      <c r="J3" s="7"/>
      <c r="K3" s="60" t="s">
        <v>38</v>
      </c>
      <c r="L3" s="34"/>
      <c r="M3" s="34"/>
      <c r="N3" s="34"/>
      <c r="O3" s="34"/>
      <c r="P3" s="34"/>
      <c r="Q3" s="34"/>
      <c r="R3" s="23"/>
    </row>
    <row r="4" spans="1:19" ht="16.5" x14ac:dyDescent="0.3">
      <c r="A4" s="30"/>
      <c r="B4" s="33"/>
      <c r="C4" s="9"/>
      <c r="D4" s="5"/>
      <c r="E4" s="8"/>
      <c r="F4" s="10"/>
      <c r="G4" s="5"/>
      <c r="J4" s="7"/>
      <c r="K4" s="34"/>
      <c r="L4" s="34"/>
      <c r="M4" s="34"/>
      <c r="N4" s="34"/>
      <c r="O4" s="34"/>
      <c r="P4" s="34"/>
      <c r="Q4" s="34"/>
      <c r="R4" s="23"/>
    </row>
    <row r="5" spans="1:19" ht="40.5" customHeight="1" x14ac:dyDescent="0.3">
      <c r="A5" s="2" t="s">
        <v>39</v>
      </c>
      <c r="B5" s="206" t="s">
        <v>14</v>
      </c>
      <c r="C5" s="206"/>
      <c r="D5" s="3"/>
      <c r="E5" s="4" t="s">
        <v>40</v>
      </c>
      <c r="F5" s="35" t="s">
        <v>65</v>
      </c>
      <c r="G5" s="5"/>
      <c r="H5" s="4" t="s">
        <v>37</v>
      </c>
      <c r="I5" s="6"/>
      <c r="J5" s="7"/>
      <c r="K5" s="34"/>
      <c r="L5" s="34"/>
      <c r="M5" s="34"/>
      <c r="N5" s="34"/>
      <c r="O5" s="34"/>
      <c r="P5" s="34"/>
      <c r="Q5" s="34"/>
      <c r="R5" s="23"/>
    </row>
    <row r="6" spans="1:19" ht="16.5" x14ac:dyDescent="0.3">
      <c r="C6" s="12"/>
      <c r="D6" s="5"/>
      <c r="E6" s="13"/>
      <c r="F6" s="12"/>
      <c r="G6" s="5"/>
      <c r="H6" s="14"/>
      <c r="I6" s="12"/>
      <c r="J6" s="7"/>
      <c r="K6" s="34"/>
      <c r="L6" s="34"/>
      <c r="M6" s="34"/>
      <c r="N6" s="34"/>
      <c r="O6" s="34"/>
      <c r="P6" s="34"/>
      <c r="Q6" s="34"/>
      <c r="R6" s="23"/>
    </row>
    <row r="7" spans="1:19" ht="16.5" x14ac:dyDescent="0.3">
      <c r="A7" s="4" t="s">
        <v>42</v>
      </c>
      <c r="B7" s="199"/>
      <c r="C7" s="200"/>
      <c r="D7" s="5"/>
      <c r="E7" s="4" t="s">
        <v>41</v>
      </c>
      <c r="F7" s="11" t="s">
        <v>66</v>
      </c>
      <c r="G7" s="5"/>
      <c r="H7" s="4" t="s">
        <v>44</v>
      </c>
      <c r="I7" s="15">
        <v>7</v>
      </c>
      <c r="J7" s="7"/>
      <c r="K7" s="34"/>
      <c r="L7" s="34"/>
      <c r="M7" s="34"/>
      <c r="N7" s="34"/>
      <c r="O7" s="34"/>
      <c r="P7" s="34"/>
      <c r="Q7" s="34"/>
      <c r="R7" s="23"/>
    </row>
    <row r="8" spans="1:19" ht="16.5" x14ac:dyDescent="0.25">
      <c r="D8" s="17"/>
      <c r="F8" s="18"/>
      <c r="G8" s="17"/>
      <c r="H8" s="16"/>
      <c r="I8" s="18"/>
      <c r="K8" s="34"/>
      <c r="L8" s="34"/>
      <c r="M8" s="34"/>
      <c r="N8" s="34"/>
      <c r="O8" s="34"/>
      <c r="P8" s="34"/>
      <c r="Q8" s="34"/>
      <c r="R8" s="23"/>
    </row>
    <row r="9" spans="1:19" ht="21.75" customHeight="1" x14ac:dyDescent="0.25">
      <c r="A9" s="201" t="s">
        <v>45</v>
      </c>
      <c r="B9" s="202"/>
      <c r="C9" s="19" t="s">
        <v>46</v>
      </c>
      <c r="D9" s="17"/>
      <c r="G9" s="17"/>
      <c r="H9" s="14"/>
      <c r="I9" s="37"/>
      <c r="K9" s="34"/>
      <c r="L9" s="34"/>
      <c r="M9" s="34"/>
      <c r="N9" s="34"/>
      <c r="O9" s="34"/>
      <c r="P9" s="34"/>
      <c r="Q9" s="34"/>
      <c r="R9" s="23"/>
    </row>
    <row r="10" spans="1:19" ht="16.5" x14ac:dyDescent="0.25">
      <c r="A10" s="20" t="s">
        <v>47</v>
      </c>
      <c r="B10" s="21"/>
      <c r="C10" s="31"/>
      <c r="D10" s="22"/>
      <c r="G10" s="22"/>
      <c r="H10" s="27"/>
      <c r="I10" s="27"/>
      <c r="J10" s="17"/>
      <c r="K10" s="34"/>
      <c r="L10" s="34"/>
      <c r="M10" s="34"/>
      <c r="N10" s="34"/>
      <c r="O10" s="34"/>
      <c r="P10" s="34"/>
      <c r="Q10" s="34"/>
      <c r="R10" s="23"/>
      <c r="S10" s="17"/>
    </row>
    <row r="11" spans="1:19" ht="16.5" x14ac:dyDescent="0.25">
      <c r="A11" s="20" t="s">
        <v>48</v>
      </c>
      <c r="B11" s="21"/>
      <c r="C11" s="31"/>
      <c r="D11" s="22"/>
      <c r="G11" s="22"/>
      <c r="H11" s="14"/>
      <c r="I11" s="38"/>
      <c r="J11" s="17"/>
      <c r="K11" s="23"/>
      <c r="L11" s="23"/>
      <c r="M11" s="23"/>
      <c r="N11" s="23"/>
      <c r="O11" s="23"/>
      <c r="P11" s="23"/>
      <c r="Q11" s="23"/>
      <c r="R11" s="23"/>
      <c r="S11" s="17"/>
    </row>
    <row r="12" spans="1:19" ht="16.5" x14ac:dyDescent="0.2">
      <c r="A12" s="20" t="s">
        <v>49</v>
      </c>
      <c r="B12" s="21"/>
      <c r="C12" s="31"/>
      <c r="D12" s="22"/>
      <c r="E12" s="17"/>
      <c r="F12" s="17"/>
      <c r="G12" s="22"/>
      <c r="H12" s="16"/>
      <c r="I12" s="24"/>
      <c r="J12" s="17"/>
      <c r="K12" s="23"/>
      <c r="L12" s="23"/>
      <c r="M12" s="23"/>
      <c r="N12" s="23"/>
      <c r="O12" s="23"/>
      <c r="P12" s="23"/>
      <c r="Q12" s="23"/>
      <c r="R12" s="23"/>
      <c r="S12" s="17"/>
    </row>
    <row r="13" spans="1:19" ht="16.5" customHeight="1" x14ac:dyDescent="0.2">
      <c r="A13" s="20" t="s">
        <v>50</v>
      </c>
      <c r="B13" s="21"/>
      <c r="C13" s="31"/>
      <c r="D13" s="22"/>
      <c r="E13" s="217" t="s">
        <v>68</v>
      </c>
      <c r="F13" s="218"/>
      <c r="G13" s="22"/>
      <c r="H13" s="211" t="s">
        <v>78</v>
      </c>
      <c r="I13" s="212"/>
      <c r="J13" s="17"/>
      <c r="K13" s="23"/>
      <c r="L13" s="23"/>
      <c r="M13" s="23"/>
      <c r="N13" s="23"/>
      <c r="O13" s="23"/>
      <c r="P13" s="23"/>
      <c r="Q13" s="23"/>
      <c r="R13" s="23"/>
      <c r="S13" s="17"/>
    </row>
    <row r="14" spans="1:19" ht="16.5" x14ac:dyDescent="0.2">
      <c r="A14" s="20" t="s">
        <v>51</v>
      </c>
      <c r="B14" s="21"/>
      <c r="C14" s="31"/>
      <c r="D14" s="22"/>
      <c r="E14" s="219"/>
      <c r="F14" s="220"/>
      <c r="G14" s="22"/>
      <c r="H14" s="213"/>
      <c r="I14" s="214"/>
      <c r="J14" s="17"/>
      <c r="K14" s="23"/>
      <c r="L14" s="23"/>
      <c r="M14" s="23"/>
      <c r="N14" s="23"/>
      <c r="O14" s="23"/>
      <c r="P14" s="23"/>
      <c r="Q14" s="23"/>
      <c r="R14" s="23"/>
      <c r="S14" s="17"/>
    </row>
    <row r="15" spans="1:19" ht="16.5" x14ac:dyDescent="0.2">
      <c r="A15" s="20" t="s">
        <v>53</v>
      </c>
      <c r="B15" s="21"/>
      <c r="C15" s="31"/>
      <c r="D15" s="22"/>
      <c r="E15" s="25" t="s">
        <v>52</v>
      </c>
      <c r="F15" s="29"/>
      <c r="G15" s="22"/>
      <c r="H15" s="209"/>
      <c r="I15" s="210"/>
      <c r="J15" s="17"/>
      <c r="K15" s="23"/>
      <c r="L15" s="23"/>
      <c r="M15" s="23"/>
      <c r="N15" s="23"/>
      <c r="O15" s="23"/>
      <c r="P15" s="23"/>
      <c r="Q15" s="23"/>
      <c r="R15" s="23"/>
      <c r="S15" s="17"/>
    </row>
    <row r="16" spans="1:19" ht="16.5" x14ac:dyDescent="0.2">
      <c r="A16" s="20" t="s">
        <v>55</v>
      </c>
      <c r="B16" s="21"/>
      <c r="C16" s="31"/>
      <c r="D16" s="22"/>
      <c r="E16" s="25" t="s">
        <v>54</v>
      </c>
      <c r="F16" s="26"/>
      <c r="G16" s="22"/>
      <c r="H16" s="215"/>
      <c r="I16" s="215"/>
      <c r="J16" s="17"/>
      <c r="K16" s="23"/>
      <c r="L16" s="23"/>
      <c r="M16" s="23"/>
      <c r="N16" s="23"/>
      <c r="O16" s="23"/>
      <c r="P16" s="23"/>
      <c r="Q16" s="23"/>
      <c r="R16" s="23"/>
      <c r="S16" s="17"/>
    </row>
    <row r="17" spans="1:19" ht="16.5" x14ac:dyDescent="0.2">
      <c r="A17" s="20" t="s">
        <v>57</v>
      </c>
      <c r="B17" s="21"/>
      <c r="C17" s="31"/>
      <c r="D17" s="22"/>
      <c r="E17" s="25" t="s">
        <v>56</v>
      </c>
      <c r="F17" s="26"/>
      <c r="G17" s="22"/>
      <c r="H17" s="211" t="s">
        <v>77</v>
      </c>
      <c r="I17" s="212"/>
      <c r="J17" s="17"/>
      <c r="K17" s="23"/>
      <c r="L17" s="23"/>
      <c r="M17" s="23"/>
      <c r="N17" s="23"/>
      <c r="O17" s="23"/>
      <c r="P17" s="23"/>
      <c r="Q17" s="23"/>
      <c r="R17" s="23"/>
      <c r="S17" s="17"/>
    </row>
    <row r="18" spans="1:19" ht="16.5" x14ac:dyDescent="0.2">
      <c r="A18" s="20" t="s">
        <v>59</v>
      </c>
      <c r="B18" s="21"/>
      <c r="C18" s="31"/>
      <c r="D18" s="22"/>
      <c r="E18" s="25" t="s">
        <v>58</v>
      </c>
      <c r="F18" s="26"/>
      <c r="G18" s="22"/>
      <c r="H18" s="213"/>
      <c r="I18" s="214"/>
      <c r="J18" s="17"/>
      <c r="K18" s="23"/>
      <c r="L18" s="23"/>
      <c r="M18" s="23"/>
      <c r="N18" s="23"/>
      <c r="O18" s="23"/>
      <c r="P18" s="23"/>
      <c r="Q18" s="23"/>
      <c r="R18" s="23"/>
      <c r="S18" s="17"/>
    </row>
    <row r="19" spans="1:19" ht="16.5" x14ac:dyDescent="0.2">
      <c r="A19" s="20" t="s">
        <v>61</v>
      </c>
      <c r="B19" s="21"/>
      <c r="C19" s="31"/>
      <c r="D19" s="22"/>
      <c r="E19" s="25" t="s">
        <v>60</v>
      </c>
      <c r="F19" s="26"/>
      <c r="G19" s="22"/>
      <c r="H19" s="209"/>
      <c r="I19" s="210"/>
      <c r="J19" s="17"/>
      <c r="K19" s="23"/>
      <c r="L19" s="23"/>
      <c r="M19" s="23"/>
      <c r="N19" s="23"/>
      <c r="O19" s="23"/>
      <c r="P19" s="23"/>
      <c r="Q19" s="23"/>
      <c r="R19" s="23"/>
      <c r="S19" s="17"/>
    </row>
    <row r="20" spans="1:19" ht="16.5" x14ac:dyDescent="0.25">
      <c r="A20" s="20" t="s">
        <v>33</v>
      </c>
      <c r="B20" s="21"/>
      <c r="C20" s="31"/>
      <c r="D20" s="22"/>
      <c r="E20" s="28" t="s">
        <v>62</v>
      </c>
      <c r="F20" s="26"/>
      <c r="H20" s="27"/>
      <c r="I20" s="27"/>
      <c r="J20" s="17"/>
      <c r="K20" s="23"/>
      <c r="L20" s="23"/>
      <c r="M20" s="23"/>
      <c r="N20" s="23"/>
      <c r="O20" s="23"/>
      <c r="P20" s="23"/>
      <c r="Q20" s="23"/>
      <c r="R20" s="23"/>
      <c r="S20" s="17"/>
    </row>
    <row r="21" spans="1:19" ht="16.5" x14ac:dyDescent="0.25">
      <c r="A21" s="20" t="s">
        <v>34</v>
      </c>
      <c r="B21" s="21"/>
      <c r="C21" s="31"/>
      <c r="D21" s="22"/>
      <c r="E21" s="17"/>
      <c r="H21" s="22"/>
      <c r="I21" s="27"/>
      <c r="J21" s="17"/>
      <c r="K21" s="23"/>
      <c r="L21" s="23"/>
      <c r="M21" s="23"/>
      <c r="N21" s="23"/>
      <c r="O21" s="23"/>
      <c r="P21" s="23"/>
      <c r="Q21" s="23"/>
      <c r="R21" s="23"/>
      <c r="S21" s="17"/>
    </row>
    <row r="22" spans="1:19" ht="15.75" x14ac:dyDescent="0.25">
      <c r="A22" s="20" t="s">
        <v>72</v>
      </c>
      <c r="B22" s="21"/>
      <c r="C22" s="31"/>
      <c r="E22" s="222"/>
      <c r="F22" s="222"/>
    </row>
    <row r="23" spans="1:19" ht="15.75" x14ac:dyDescent="0.25">
      <c r="A23" s="20" t="s">
        <v>73</v>
      </c>
      <c r="B23" s="21"/>
      <c r="C23" s="31"/>
      <c r="E23" s="221"/>
      <c r="F23" s="221"/>
    </row>
    <row r="24" spans="1:19" ht="15.75" x14ac:dyDescent="0.25">
      <c r="A24" s="20" t="s">
        <v>74</v>
      </c>
      <c r="B24" s="21"/>
      <c r="C24" s="31"/>
      <c r="E24" s="221"/>
      <c r="F24" s="221"/>
    </row>
    <row r="25" spans="1:19" x14ac:dyDescent="0.25">
      <c r="I25" s="36"/>
    </row>
    <row r="26" spans="1:19" x14ac:dyDescent="0.25">
      <c r="A26" s="216"/>
      <c r="B26" s="216"/>
      <c r="E26" s="1" t="s">
        <v>63</v>
      </c>
    </row>
  </sheetData>
  <sheetProtection algorithmName="SHA-512" hashValue="WHeI2IzGGcN10/sMdrdv1oHx/QkLOv48z37gbmhc6/3WnZMQrF+yBM88Syx/ALPBMiq74xy9IcJSeKHZ6iGMig==" saltValue="aI3K0e5BDv0mL+tqRhecSw==" spinCount="100000" sheet="1" selectLockedCells="1"/>
  <mergeCells count="17">
    <mergeCell ref="H19:I19"/>
    <mergeCell ref="H17:I18"/>
    <mergeCell ref="H16:I16"/>
    <mergeCell ref="A26:B26"/>
    <mergeCell ref="E13:F14"/>
    <mergeCell ref="E24:F24"/>
    <mergeCell ref="H13:I14"/>
    <mergeCell ref="E22:F22"/>
    <mergeCell ref="E23:F23"/>
    <mergeCell ref="H15:I15"/>
    <mergeCell ref="B7:C7"/>
    <mergeCell ref="A9:B9"/>
    <mergeCell ref="A1:C1"/>
    <mergeCell ref="E1:F1"/>
    <mergeCell ref="B3:C3"/>
    <mergeCell ref="B5:C5"/>
    <mergeCell ref="A2:I2"/>
  </mergeCells>
  <phoneticPr fontId="35" type="noConversion"/>
  <pageMargins left="0" right="0" top="0.39370078740157483" bottom="0.39370078740157483" header="0.31496062992125984" footer="0.31496062992125984"/>
  <pageSetup paperSize="9" orientation="landscape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E66"/>
  <sheetViews>
    <sheetView showGridLines="0" tabSelected="1" topLeftCell="A4" zoomScale="115" zoomScaleNormal="115" workbookViewId="0">
      <selection activeCell="C9" sqref="C9"/>
    </sheetView>
  </sheetViews>
  <sheetFormatPr baseColWidth="10" defaultColWidth="11.28515625" defaultRowHeight="12.75" x14ac:dyDescent="0.2"/>
  <cols>
    <col min="1" max="1" width="5.7109375" style="32" customWidth="1"/>
    <col min="2" max="2" width="10.140625" style="32" customWidth="1"/>
    <col min="3" max="3" width="16.140625" style="32" customWidth="1"/>
    <col min="4" max="4" width="5.7109375" style="32" customWidth="1"/>
    <col min="5" max="5" width="3.7109375" style="32" customWidth="1"/>
    <col min="6" max="6" width="5.7109375" style="32" customWidth="1"/>
    <col min="7" max="7" width="6.28515625" style="40" customWidth="1"/>
    <col min="8" max="8" width="3.7109375" style="32" customWidth="1"/>
    <col min="9" max="9" width="5.7109375" style="32" customWidth="1"/>
    <col min="10" max="10" width="3.7109375" style="32" customWidth="1"/>
    <col min="11" max="11" width="5.7109375" style="32" customWidth="1"/>
    <col min="12" max="12" width="6.28515625" style="40" customWidth="1"/>
    <col min="13" max="13" width="3.7109375" style="32" customWidth="1"/>
    <col min="14" max="14" width="5.7109375" style="32" customWidth="1"/>
    <col min="15" max="15" width="3.7109375" style="32" customWidth="1"/>
    <col min="16" max="16" width="5.7109375" style="32" customWidth="1"/>
    <col min="17" max="17" width="6.28515625" style="40" customWidth="1"/>
    <col min="18" max="18" width="3.7109375" style="32" customWidth="1"/>
    <col min="19" max="19" width="5.7109375" style="32" customWidth="1"/>
    <col min="20" max="20" width="3.7109375" style="32" customWidth="1"/>
    <col min="21" max="21" width="5.7109375" style="32" customWidth="1"/>
    <col min="22" max="22" width="6.28515625" style="40" customWidth="1"/>
    <col min="23" max="23" width="3.7109375" style="32" customWidth="1"/>
    <col min="24" max="24" width="5.7109375" style="32" customWidth="1"/>
    <col min="25" max="25" width="3.7109375" style="32" customWidth="1"/>
    <col min="26" max="26" width="5.7109375" style="32" customWidth="1"/>
    <col min="27" max="27" width="6.28515625" style="40" customWidth="1"/>
    <col min="28" max="28" width="3.7109375" style="32" customWidth="1"/>
    <col min="29" max="16384" width="11.28515625" style="32"/>
  </cols>
  <sheetData>
    <row r="1" spans="1:31" ht="62.25" customHeight="1" x14ac:dyDescent="0.2">
      <c r="A1" s="94" t="s">
        <v>14</v>
      </c>
      <c r="B1" s="95"/>
      <c r="C1" s="95"/>
      <c r="D1" s="95"/>
      <c r="E1" s="95"/>
      <c r="F1" s="95"/>
      <c r="G1" s="96"/>
      <c r="H1" s="95"/>
      <c r="I1" s="95"/>
      <c r="J1" s="95"/>
      <c r="K1" s="95"/>
      <c r="L1" s="96"/>
      <c r="M1" s="95"/>
      <c r="N1" s="95"/>
      <c r="O1" s="95"/>
      <c r="P1" s="95"/>
      <c r="Q1" s="96"/>
      <c r="R1" s="95"/>
      <c r="S1" s="95"/>
      <c r="T1" s="95"/>
      <c r="U1" s="95"/>
      <c r="V1" s="96"/>
      <c r="W1" s="272" t="s">
        <v>36</v>
      </c>
      <c r="X1" s="271"/>
      <c r="Y1" s="270">
        <f>Infos!$F$3</f>
        <v>0</v>
      </c>
      <c r="Z1" s="271"/>
      <c r="AA1" s="271"/>
      <c r="AB1" s="271"/>
    </row>
    <row r="2" spans="1:31" ht="27" customHeight="1" thickBot="1" x14ac:dyDescent="0.25">
      <c r="A2" s="97" t="s">
        <v>15</v>
      </c>
      <c r="B2" s="98"/>
      <c r="C2" s="95"/>
      <c r="D2" s="98"/>
      <c r="E2" s="98"/>
      <c r="F2" s="98"/>
      <c r="G2" s="260" t="s">
        <v>31</v>
      </c>
      <c r="H2" s="261"/>
      <c r="I2" s="265">
        <f>Infos!$B$7</f>
        <v>0</v>
      </c>
      <c r="J2" s="265"/>
      <c r="K2" s="265"/>
      <c r="L2" s="96"/>
      <c r="M2" s="260" t="s">
        <v>32</v>
      </c>
      <c r="N2" s="261"/>
      <c r="O2" s="261"/>
      <c r="P2" s="261"/>
      <c r="Q2" s="261"/>
      <c r="R2" s="273">
        <f>Infos!$I$3</f>
        <v>0</v>
      </c>
      <c r="S2" s="273"/>
      <c r="T2" s="273"/>
      <c r="U2" s="273"/>
      <c r="V2" s="273"/>
      <c r="W2" s="95"/>
      <c r="X2" s="95"/>
      <c r="Y2" s="98"/>
      <c r="Z2" s="95"/>
      <c r="AA2" s="96"/>
      <c r="AB2" s="95"/>
    </row>
    <row r="3" spans="1:31" ht="18" customHeight="1" thickBot="1" x14ac:dyDescent="0.25">
      <c r="A3" s="42"/>
      <c r="B3" s="42"/>
      <c r="C3" s="42"/>
      <c r="D3" s="43" t="s">
        <v>70</v>
      </c>
      <c r="E3" s="44"/>
      <c r="F3" s="67" t="s">
        <v>76</v>
      </c>
      <c r="G3" s="246">
        <f>Infos!B10</f>
        <v>0</v>
      </c>
      <c r="H3" s="247"/>
      <c r="I3" s="45" t="s">
        <v>71</v>
      </c>
      <c r="J3" s="46"/>
      <c r="K3" s="67" t="s">
        <v>76</v>
      </c>
      <c r="L3" s="227">
        <f>Infos!B11</f>
        <v>0</v>
      </c>
      <c r="M3" s="228"/>
      <c r="N3" s="45" t="s">
        <v>71</v>
      </c>
      <c r="O3" s="46"/>
      <c r="P3" s="67" t="s">
        <v>76</v>
      </c>
      <c r="Q3" s="227">
        <f>Infos!B12</f>
        <v>0</v>
      </c>
      <c r="R3" s="228"/>
      <c r="S3" s="252" t="s">
        <v>71</v>
      </c>
      <c r="T3" s="253"/>
      <c r="U3" s="67" t="s">
        <v>76</v>
      </c>
      <c r="V3" s="227">
        <f>Infos!B13</f>
        <v>0</v>
      </c>
      <c r="W3" s="228"/>
      <c r="X3" s="252" t="s">
        <v>71</v>
      </c>
      <c r="Y3" s="253"/>
      <c r="Z3" s="67" t="s">
        <v>76</v>
      </c>
      <c r="AA3" s="227">
        <f>Infos!B14</f>
        <v>0</v>
      </c>
      <c r="AB3" s="228"/>
    </row>
    <row r="4" spans="1:31" ht="63" customHeight="1" thickBot="1" x14ac:dyDescent="0.25">
      <c r="A4" s="47" t="s">
        <v>1</v>
      </c>
      <c r="B4" s="148" t="s">
        <v>2</v>
      </c>
      <c r="C4" s="149" t="s">
        <v>3</v>
      </c>
      <c r="D4" s="234" t="s">
        <v>12</v>
      </c>
      <c r="E4" s="234"/>
      <c r="F4" s="149" t="s">
        <v>69</v>
      </c>
      <c r="G4" s="238" t="s">
        <v>13</v>
      </c>
      <c r="H4" s="239"/>
      <c r="I4" s="234" t="s">
        <v>12</v>
      </c>
      <c r="J4" s="234"/>
      <c r="K4" s="149" t="s">
        <v>69</v>
      </c>
      <c r="L4" s="238" t="s">
        <v>13</v>
      </c>
      <c r="M4" s="239"/>
      <c r="N4" s="234" t="s">
        <v>12</v>
      </c>
      <c r="O4" s="234"/>
      <c r="P4" s="149" t="s">
        <v>69</v>
      </c>
      <c r="Q4" s="238" t="s">
        <v>13</v>
      </c>
      <c r="R4" s="239"/>
      <c r="S4" s="234" t="s">
        <v>12</v>
      </c>
      <c r="T4" s="234"/>
      <c r="U4" s="149" t="s">
        <v>69</v>
      </c>
      <c r="V4" s="238" t="s">
        <v>13</v>
      </c>
      <c r="W4" s="239"/>
      <c r="X4" s="234" t="s">
        <v>12</v>
      </c>
      <c r="Y4" s="234"/>
      <c r="Z4" s="149" t="s">
        <v>69</v>
      </c>
      <c r="AA4" s="238" t="s">
        <v>13</v>
      </c>
      <c r="AB4" s="239"/>
      <c r="AD4" s="276"/>
      <c r="AE4" s="277"/>
    </row>
    <row r="5" spans="1:31" ht="15.95" customHeight="1" x14ac:dyDescent="0.2">
      <c r="A5" s="245" t="s">
        <v>25</v>
      </c>
      <c r="B5" s="262" t="s">
        <v>16</v>
      </c>
      <c r="C5" s="186" t="s">
        <v>4</v>
      </c>
      <c r="D5" s="155" t="str">
        <f>IF(Infos!C$10="abs","abs","")</f>
        <v/>
      </c>
      <c r="E5" s="156" t="s">
        <v>19</v>
      </c>
      <c r="F5" s="194">
        <v>0.5</v>
      </c>
      <c r="G5" s="158" t="e">
        <f>IF(Infos!C10="Abs","ABS",D5*F5)</f>
        <v>#VALUE!</v>
      </c>
      <c r="H5" s="159" t="s">
        <v>20</v>
      </c>
      <c r="I5" s="155" t="str">
        <f>IF(Infos!C$11="abs","abs","")</f>
        <v/>
      </c>
      <c r="J5" s="156" t="s">
        <v>19</v>
      </c>
      <c r="K5" s="157">
        <v>0.5</v>
      </c>
      <c r="L5" s="158" t="e">
        <f>IF(Infos!$C$11="Abs","ABS",I5*K5)</f>
        <v>#VALUE!</v>
      </c>
      <c r="M5" s="159" t="s">
        <v>20</v>
      </c>
      <c r="N5" s="155" t="str">
        <f>IF(Infos!C$12="abs","abs","")</f>
        <v/>
      </c>
      <c r="O5" s="156" t="s">
        <v>19</v>
      </c>
      <c r="P5" s="157">
        <v>0.5</v>
      </c>
      <c r="Q5" s="158" t="e">
        <f>IF(Infos!$C$12="Abs","ABS",N5*P5)</f>
        <v>#VALUE!</v>
      </c>
      <c r="R5" s="159" t="s">
        <v>20</v>
      </c>
      <c r="S5" s="155" t="str">
        <f>IF(Infos!C$13="abs","abs","")</f>
        <v/>
      </c>
      <c r="T5" s="156" t="s">
        <v>19</v>
      </c>
      <c r="U5" s="157">
        <v>0.5</v>
      </c>
      <c r="V5" s="158" t="e">
        <f>IF(Infos!$C$13="Abs","ABS",S5*U5)</f>
        <v>#VALUE!</v>
      </c>
      <c r="W5" s="159" t="s">
        <v>20</v>
      </c>
      <c r="X5" s="155" t="str">
        <f>IF(Infos!C$14="abs","abs","")</f>
        <v/>
      </c>
      <c r="Y5" s="156" t="s">
        <v>19</v>
      </c>
      <c r="Z5" s="157">
        <v>0.5</v>
      </c>
      <c r="AA5" s="158" t="e">
        <f>IF(Infos!$C$14="Abs","ABS",X5*Z5)</f>
        <v>#VALUE!</v>
      </c>
      <c r="AB5" s="159" t="s">
        <v>20</v>
      </c>
    </row>
    <row r="6" spans="1:31" ht="15.95" customHeight="1" x14ac:dyDescent="0.2">
      <c r="A6" s="245"/>
      <c r="B6" s="263"/>
      <c r="C6" s="187" t="s">
        <v>5</v>
      </c>
      <c r="D6" s="61" t="str">
        <f>IF(Infos!C$10="abs","abs","")</f>
        <v/>
      </c>
      <c r="E6" s="48" t="s">
        <v>19</v>
      </c>
      <c r="F6" s="195">
        <v>0.5</v>
      </c>
      <c r="G6" s="140" t="e">
        <f>IF(Infos!C10="Abs","ABS",D6*F6)</f>
        <v>#VALUE!</v>
      </c>
      <c r="H6" s="141" t="s">
        <v>20</v>
      </c>
      <c r="I6" s="61" t="str">
        <f>IF(Infos!C$11="abs","abs","")</f>
        <v/>
      </c>
      <c r="J6" s="48" t="s">
        <v>19</v>
      </c>
      <c r="K6" s="142">
        <v>0.5</v>
      </c>
      <c r="L6" s="140" t="e">
        <f>IF(Infos!$C$11="Abs","ABS",I6*K6)</f>
        <v>#VALUE!</v>
      </c>
      <c r="M6" s="141" t="s">
        <v>20</v>
      </c>
      <c r="N6" s="61" t="str">
        <f>IF(Infos!C$12="abs","abs","")</f>
        <v/>
      </c>
      <c r="O6" s="48" t="s">
        <v>19</v>
      </c>
      <c r="P6" s="142">
        <v>0.5</v>
      </c>
      <c r="Q6" s="140" t="e">
        <f>IF(Infos!$C$12="Abs","ABS",N6*P6)</f>
        <v>#VALUE!</v>
      </c>
      <c r="R6" s="141" t="s">
        <v>20</v>
      </c>
      <c r="S6" s="61" t="str">
        <f>IF(Infos!C$13="abs","abs","")</f>
        <v/>
      </c>
      <c r="T6" s="48" t="s">
        <v>19</v>
      </c>
      <c r="U6" s="142">
        <v>0.5</v>
      </c>
      <c r="V6" s="140" t="e">
        <f>IF(Infos!$C$13="Abs","ABS",S6*U6)</f>
        <v>#VALUE!</v>
      </c>
      <c r="W6" s="141" t="s">
        <v>20</v>
      </c>
      <c r="X6" s="61" t="str">
        <f>IF(Infos!C$14="abs","abs","")</f>
        <v/>
      </c>
      <c r="Y6" s="48" t="s">
        <v>19</v>
      </c>
      <c r="Z6" s="142">
        <v>0.5</v>
      </c>
      <c r="AA6" s="140" t="e">
        <f>IF(Infos!$C$14="Abs","ABS",X6*Z6)</f>
        <v>#VALUE!</v>
      </c>
      <c r="AB6" s="141" t="s">
        <v>20</v>
      </c>
    </row>
    <row r="7" spans="1:31" ht="15.95" customHeight="1" thickBot="1" x14ac:dyDescent="0.25">
      <c r="A7" s="245"/>
      <c r="B7" s="264"/>
      <c r="C7" s="188" t="s">
        <v>6</v>
      </c>
      <c r="D7" s="160" t="str">
        <f>IF(Infos!C$10="abs","abs","")</f>
        <v/>
      </c>
      <c r="E7" s="50" t="s">
        <v>19</v>
      </c>
      <c r="F7" s="196">
        <v>1</v>
      </c>
      <c r="G7" s="161" t="e">
        <f>IF(Infos!C10="Abs","ABS",D7*F7)</f>
        <v>#VALUE!</v>
      </c>
      <c r="H7" s="52" t="s">
        <v>19</v>
      </c>
      <c r="I7" s="160" t="str">
        <f>IF(Infos!C$11="abs","abs","")</f>
        <v/>
      </c>
      <c r="J7" s="50" t="s">
        <v>19</v>
      </c>
      <c r="K7" s="51">
        <v>1</v>
      </c>
      <c r="L7" s="161" t="e">
        <f>IF(Infos!$C$11="Abs","ABS",I7*K7)</f>
        <v>#VALUE!</v>
      </c>
      <c r="M7" s="52" t="s">
        <v>19</v>
      </c>
      <c r="N7" s="160" t="str">
        <f>IF(Infos!C$12="abs","abs","")</f>
        <v/>
      </c>
      <c r="O7" s="50" t="s">
        <v>19</v>
      </c>
      <c r="P7" s="51">
        <v>1</v>
      </c>
      <c r="Q7" s="161" t="e">
        <f>IF(Infos!$C$12="Abs","ABS",N7*P7)</f>
        <v>#VALUE!</v>
      </c>
      <c r="R7" s="52" t="s">
        <v>19</v>
      </c>
      <c r="S7" s="160" t="str">
        <f>IF(Infos!C$13="abs","abs","")</f>
        <v/>
      </c>
      <c r="T7" s="50" t="s">
        <v>19</v>
      </c>
      <c r="U7" s="51">
        <v>1</v>
      </c>
      <c r="V7" s="161" t="e">
        <f>IF(Infos!$C$13="Abs","ABS",S7*U7)</f>
        <v>#VALUE!</v>
      </c>
      <c r="W7" s="52" t="s">
        <v>19</v>
      </c>
      <c r="X7" s="160" t="str">
        <f>IF(Infos!C$14="abs","abs","")</f>
        <v/>
      </c>
      <c r="Y7" s="50" t="s">
        <v>19</v>
      </c>
      <c r="Z7" s="51">
        <v>1</v>
      </c>
      <c r="AA7" s="161" t="e">
        <f>IF(Infos!$C$14="Abs","ABS",X7*Z7)</f>
        <v>#VALUE!</v>
      </c>
      <c r="AB7" s="52" t="s">
        <v>19</v>
      </c>
    </row>
    <row r="8" spans="1:31" ht="24.75" thickBot="1" x14ac:dyDescent="0.25">
      <c r="A8" s="245"/>
      <c r="B8" s="172" t="s">
        <v>17</v>
      </c>
      <c r="C8" s="189" t="s">
        <v>7</v>
      </c>
      <c r="D8" s="164" t="str">
        <f>IF(Infos!C$10="abs","abs","")</f>
        <v/>
      </c>
      <c r="E8" s="165" t="s">
        <v>19</v>
      </c>
      <c r="F8" s="197">
        <v>0.5</v>
      </c>
      <c r="G8" s="250" t="e">
        <f>IF(Infos!C10="ABS","ABS",((D8*0.5)+(D9*0.25)+(D10*0.25)+(D11)))</f>
        <v>#VALUE!</v>
      </c>
      <c r="H8" s="248" t="s">
        <v>21</v>
      </c>
      <c r="I8" s="173" t="str">
        <f>IF(Infos!C$11="abs","abs","")</f>
        <v/>
      </c>
      <c r="J8" s="165" t="s">
        <v>19</v>
      </c>
      <c r="K8" s="166">
        <v>0.5</v>
      </c>
      <c r="L8" s="250" t="e">
        <f>IF(Infos!$C$11="ABS","ABS",((I8*0.5)+(I9*0.25)+(I10*0.25)+(I11)))</f>
        <v>#VALUE!</v>
      </c>
      <c r="M8" s="248" t="s">
        <v>21</v>
      </c>
      <c r="N8" s="173" t="str">
        <f>IF(Infos!C$12="abs","abs","")</f>
        <v/>
      </c>
      <c r="O8" s="165" t="s">
        <v>19</v>
      </c>
      <c r="P8" s="166">
        <v>0.5</v>
      </c>
      <c r="Q8" s="250" t="e">
        <f>IF(Infos!$C$12="ABS","ABS",((N8*0.5)+(N9*0.25)+(N10*0.25)+(N11)))</f>
        <v>#VALUE!</v>
      </c>
      <c r="R8" s="248" t="s">
        <v>21</v>
      </c>
      <c r="S8" s="173" t="str">
        <f>IF(Infos!C$13="abs","abs","")</f>
        <v/>
      </c>
      <c r="T8" s="165" t="s">
        <v>19</v>
      </c>
      <c r="U8" s="166">
        <v>0.5</v>
      </c>
      <c r="V8" s="250" t="e">
        <f>IF(Infos!$C$13="ABS","ABS",((S8*0.5)+(S9*0.25)+(S10*0.25)+(S11)))</f>
        <v>#VALUE!</v>
      </c>
      <c r="W8" s="248" t="s">
        <v>21</v>
      </c>
      <c r="X8" s="173" t="str">
        <f>IF(Infos!C$14="abs","abs","")</f>
        <v/>
      </c>
      <c r="Y8" s="165" t="s">
        <v>19</v>
      </c>
      <c r="Z8" s="166">
        <v>0.5</v>
      </c>
      <c r="AA8" s="250" t="e">
        <f>IF(Infos!$C$14="ABS","ABS",((X8*0.5)+(X9*0.25)+(X10*0.25)+(X11)))</f>
        <v>#VALUE!</v>
      </c>
      <c r="AB8" s="248" t="s">
        <v>21</v>
      </c>
    </row>
    <row r="9" spans="1:31" ht="15.95" customHeight="1" x14ac:dyDescent="0.2">
      <c r="A9" s="245"/>
      <c r="B9" s="266" t="s">
        <v>18</v>
      </c>
      <c r="C9" s="193" t="s">
        <v>4</v>
      </c>
      <c r="D9" s="152" t="str">
        <f>IF(Infos!C$10="abs","abs","")</f>
        <v/>
      </c>
      <c r="E9" s="153" t="s">
        <v>19</v>
      </c>
      <c r="F9" s="198">
        <v>0.25</v>
      </c>
      <c r="G9" s="236"/>
      <c r="H9" s="240"/>
      <c r="I9" s="152" t="str">
        <f>IF(Infos!C$11="abs","abs","")</f>
        <v/>
      </c>
      <c r="J9" s="153" t="s">
        <v>19</v>
      </c>
      <c r="K9" s="150">
        <v>0.25</v>
      </c>
      <c r="L9" s="236"/>
      <c r="M9" s="240"/>
      <c r="N9" s="152" t="str">
        <f>IF(Infos!C$12="abs","abs","")</f>
        <v/>
      </c>
      <c r="O9" s="153" t="s">
        <v>19</v>
      </c>
      <c r="P9" s="150">
        <v>0.25</v>
      </c>
      <c r="Q9" s="236"/>
      <c r="R9" s="240"/>
      <c r="S9" s="152" t="str">
        <f>IF(Infos!C$13="abs","abs","")</f>
        <v/>
      </c>
      <c r="T9" s="153" t="s">
        <v>19</v>
      </c>
      <c r="U9" s="150">
        <v>0.25</v>
      </c>
      <c r="V9" s="236"/>
      <c r="W9" s="240"/>
      <c r="X9" s="152" t="str">
        <f>IF(Infos!C$14="abs","abs","")</f>
        <v/>
      </c>
      <c r="Y9" s="153" t="s">
        <v>19</v>
      </c>
      <c r="Z9" s="150">
        <v>0.25</v>
      </c>
      <c r="AA9" s="236"/>
      <c r="AB9" s="240"/>
    </row>
    <row r="10" spans="1:31" ht="15.95" customHeight="1" x14ac:dyDescent="0.2">
      <c r="A10" s="245"/>
      <c r="B10" s="267"/>
      <c r="C10" s="191" t="s">
        <v>5</v>
      </c>
      <c r="D10" s="61" t="str">
        <f>IF(Infos!C$10="abs","abs","")</f>
        <v/>
      </c>
      <c r="E10" s="48" t="s">
        <v>19</v>
      </c>
      <c r="F10" s="195">
        <v>0.25</v>
      </c>
      <c r="G10" s="236"/>
      <c r="H10" s="240"/>
      <c r="I10" s="61" t="str">
        <f>IF(Infos!C$11="abs","abs","")</f>
        <v/>
      </c>
      <c r="J10" s="48" t="s">
        <v>19</v>
      </c>
      <c r="K10" s="142">
        <v>0.25</v>
      </c>
      <c r="L10" s="236"/>
      <c r="M10" s="240"/>
      <c r="N10" s="61" t="str">
        <f>IF(Infos!C$12="abs","abs","")</f>
        <v/>
      </c>
      <c r="O10" s="48" t="s">
        <v>19</v>
      </c>
      <c r="P10" s="142">
        <v>0.25</v>
      </c>
      <c r="Q10" s="236"/>
      <c r="R10" s="240"/>
      <c r="S10" s="61" t="str">
        <f>IF(Infos!C$13="abs","abs","")</f>
        <v/>
      </c>
      <c r="T10" s="48" t="s">
        <v>19</v>
      </c>
      <c r="U10" s="142">
        <v>0.25</v>
      </c>
      <c r="V10" s="236"/>
      <c r="W10" s="240"/>
      <c r="X10" s="61" t="str">
        <f>IF(Infos!C$14="abs","abs","")</f>
        <v/>
      </c>
      <c r="Y10" s="48" t="s">
        <v>19</v>
      </c>
      <c r="Z10" s="142">
        <v>0.25</v>
      </c>
      <c r="AA10" s="236"/>
      <c r="AB10" s="240"/>
    </row>
    <row r="11" spans="1:31" ht="15.95" customHeight="1" thickBot="1" x14ac:dyDescent="0.25">
      <c r="A11" s="245"/>
      <c r="B11" s="268"/>
      <c r="C11" s="192" t="s">
        <v>6</v>
      </c>
      <c r="D11" s="160" t="str">
        <f>IF(Infos!C$10="abs","abs","")</f>
        <v/>
      </c>
      <c r="E11" s="50" t="s">
        <v>19</v>
      </c>
      <c r="F11" s="196">
        <v>1</v>
      </c>
      <c r="G11" s="251"/>
      <c r="H11" s="249"/>
      <c r="I11" s="160" t="str">
        <f>IF(Infos!C$11="abs","abs","")</f>
        <v/>
      </c>
      <c r="J11" s="50" t="s">
        <v>19</v>
      </c>
      <c r="K11" s="51">
        <v>1</v>
      </c>
      <c r="L11" s="251"/>
      <c r="M11" s="249"/>
      <c r="N11" s="160" t="str">
        <f>IF(Infos!C$12="abs","abs","")</f>
        <v/>
      </c>
      <c r="O11" s="50" t="s">
        <v>19</v>
      </c>
      <c r="P11" s="51">
        <v>1</v>
      </c>
      <c r="Q11" s="251"/>
      <c r="R11" s="249"/>
      <c r="S11" s="160" t="str">
        <f>IF(Infos!C$13="abs","abs","")</f>
        <v/>
      </c>
      <c r="T11" s="50" t="s">
        <v>19</v>
      </c>
      <c r="U11" s="51">
        <v>1</v>
      </c>
      <c r="V11" s="251"/>
      <c r="W11" s="249"/>
      <c r="X11" s="160" t="str">
        <f>IF(Infos!C$14="abs","abs","")</f>
        <v/>
      </c>
      <c r="Y11" s="50" t="s">
        <v>19</v>
      </c>
      <c r="Z11" s="51">
        <v>1</v>
      </c>
      <c r="AA11" s="251"/>
      <c r="AB11" s="249"/>
    </row>
    <row r="12" spans="1:31" ht="24.75" customHeight="1" x14ac:dyDescent="0.2">
      <c r="A12" s="245"/>
      <c r="B12" s="262" t="s">
        <v>22</v>
      </c>
      <c r="C12" s="190" t="s">
        <v>83</v>
      </c>
      <c r="D12" s="155" t="str">
        <f>IF(Infos!C$10="abs","abs","")</f>
        <v/>
      </c>
      <c r="E12" s="156" t="s">
        <v>19</v>
      </c>
      <c r="F12" s="194">
        <v>0.25</v>
      </c>
      <c r="G12" s="223" t="e">
        <f>IF(Infos!C10="Abs","ABS",(D12*F12)+(D13*F13))</f>
        <v>#VALUE!</v>
      </c>
      <c r="H12" s="225" t="s">
        <v>20</v>
      </c>
      <c r="I12" s="155" t="str">
        <f>IF(Infos!C$11="abs","abs","")</f>
        <v/>
      </c>
      <c r="J12" s="156" t="s">
        <v>19</v>
      </c>
      <c r="K12" s="157">
        <v>0.25</v>
      </c>
      <c r="L12" s="223" t="e">
        <f>IF(Infos!C11="Abs","ABS",(I12*K12)+(I13*K13))</f>
        <v>#VALUE!</v>
      </c>
      <c r="M12" s="225" t="s">
        <v>20</v>
      </c>
      <c r="N12" s="155" t="str">
        <f>IF(Infos!C$12="abs","abs","")</f>
        <v/>
      </c>
      <c r="O12" s="156" t="s">
        <v>19</v>
      </c>
      <c r="P12" s="157">
        <v>0.25</v>
      </c>
      <c r="Q12" s="223" t="e">
        <f>IF(Infos!C12="Abs","ABS",(N12*P12)+(N13*P13))</f>
        <v>#VALUE!</v>
      </c>
      <c r="R12" s="225" t="s">
        <v>20</v>
      </c>
      <c r="S12" s="155" t="str">
        <f>IF(Infos!C$13="abs","abs","")</f>
        <v/>
      </c>
      <c r="T12" s="156" t="s">
        <v>19</v>
      </c>
      <c r="U12" s="157">
        <v>0.25</v>
      </c>
      <c r="V12" s="223" t="e">
        <f>IF(Infos!C13="Abs","ABS",(S12*U12)+(S13*U13))</f>
        <v>#VALUE!</v>
      </c>
      <c r="W12" s="225" t="s">
        <v>20</v>
      </c>
      <c r="X12" s="155" t="str">
        <f>IF(Infos!C$14="abs","abs","")</f>
        <v/>
      </c>
      <c r="Y12" s="156" t="s">
        <v>19</v>
      </c>
      <c r="Z12" s="157">
        <v>0.25</v>
      </c>
      <c r="AA12" s="223" t="e">
        <f>IF(Infos!C14="Abs","ABS",(X12*Z12)+(X13*Z13))</f>
        <v>#VALUE!</v>
      </c>
      <c r="AB12" s="225" t="s">
        <v>20</v>
      </c>
    </row>
    <row r="13" spans="1:31" ht="24.75" customHeight="1" x14ac:dyDescent="0.2">
      <c r="A13" s="245"/>
      <c r="B13" s="263"/>
      <c r="C13" s="191" t="s">
        <v>5</v>
      </c>
      <c r="D13" s="61" t="str">
        <f>IF(Infos!C$10="abs","abs","")</f>
        <v/>
      </c>
      <c r="E13" s="48" t="s">
        <v>19</v>
      </c>
      <c r="F13" s="195">
        <v>0.25</v>
      </c>
      <c r="G13" s="224"/>
      <c r="H13" s="226"/>
      <c r="I13" s="61" t="str">
        <f>IF(Infos!C$11="abs","abs","")</f>
        <v/>
      </c>
      <c r="J13" s="48" t="s">
        <v>19</v>
      </c>
      <c r="K13" s="142">
        <v>0.25</v>
      </c>
      <c r="L13" s="224"/>
      <c r="M13" s="226"/>
      <c r="N13" s="61" t="str">
        <f>IF(Infos!C$12="abs","abs","")</f>
        <v/>
      </c>
      <c r="O13" s="48"/>
      <c r="P13" s="142">
        <v>0.25</v>
      </c>
      <c r="Q13" s="224"/>
      <c r="R13" s="226"/>
      <c r="S13" s="61" t="str">
        <f>IF(Infos!C$13="abs","abs","")</f>
        <v/>
      </c>
      <c r="T13" s="48" t="s">
        <v>19</v>
      </c>
      <c r="U13" s="142">
        <v>0.25</v>
      </c>
      <c r="V13" s="224"/>
      <c r="W13" s="226"/>
      <c r="X13" s="61" t="str">
        <f>IF(Infos!C$14="abs","abs","")</f>
        <v/>
      </c>
      <c r="Y13" s="48" t="s">
        <v>19</v>
      </c>
      <c r="Z13" s="142">
        <v>0.25</v>
      </c>
      <c r="AA13" s="224"/>
      <c r="AB13" s="226"/>
    </row>
    <row r="14" spans="1:31" ht="15.95" customHeight="1" thickBot="1" x14ac:dyDescent="0.25">
      <c r="A14" s="245"/>
      <c r="B14" s="264"/>
      <c r="C14" s="192" t="s">
        <v>6</v>
      </c>
      <c r="D14" s="160" t="str">
        <f>IF(Infos!C$10="abs","abs","")</f>
        <v/>
      </c>
      <c r="E14" s="50" t="s">
        <v>19</v>
      </c>
      <c r="F14" s="196">
        <v>0.5</v>
      </c>
      <c r="G14" s="161" t="e">
        <f>IF(Infos!C10="ABS","ABS",D14*F14)</f>
        <v>#VALUE!</v>
      </c>
      <c r="H14" s="52" t="s">
        <v>20</v>
      </c>
      <c r="I14" s="160" t="str">
        <f>IF(Infos!C$11="abs","abs","")</f>
        <v/>
      </c>
      <c r="J14" s="50" t="s">
        <v>19</v>
      </c>
      <c r="K14" s="51">
        <v>0.5</v>
      </c>
      <c r="L14" s="161" t="e">
        <f>IF(Infos!$C$11="Abs","ABS",I14*K14)</f>
        <v>#VALUE!</v>
      </c>
      <c r="M14" s="52" t="s">
        <v>20</v>
      </c>
      <c r="N14" s="160" t="str">
        <f>IF(Infos!C$12="abs","abs","")</f>
        <v/>
      </c>
      <c r="O14" s="50" t="s">
        <v>19</v>
      </c>
      <c r="P14" s="51">
        <v>0.5</v>
      </c>
      <c r="Q14" s="161" t="e">
        <f>IF(Infos!$C$12="Abs","ABS",N14*P14)</f>
        <v>#VALUE!</v>
      </c>
      <c r="R14" s="52" t="s">
        <v>20</v>
      </c>
      <c r="S14" s="160" t="str">
        <f>IF(Infos!C$13="abs","abs","")</f>
        <v/>
      </c>
      <c r="T14" s="50" t="s">
        <v>19</v>
      </c>
      <c r="U14" s="51">
        <v>0.5</v>
      </c>
      <c r="V14" s="161" t="e">
        <f>IF(Infos!$C$13="Abs","ABS",S14*U14)</f>
        <v>#VALUE!</v>
      </c>
      <c r="W14" s="52" t="s">
        <v>20</v>
      </c>
      <c r="X14" s="160" t="str">
        <f>IF(Infos!C$14="abs","abs","")</f>
        <v/>
      </c>
      <c r="Y14" s="50" t="s">
        <v>19</v>
      </c>
      <c r="Z14" s="51">
        <v>0.5</v>
      </c>
      <c r="AA14" s="161" t="e">
        <f>IF(Infos!$C$14="Abs","ABS",X14*Z14)</f>
        <v>#VALUE!</v>
      </c>
      <c r="AB14" s="52" t="s">
        <v>20</v>
      </c>
    </row>
    <row r="15" spans="1:31" ht="25.15" customHeight="1" thickBot="1" x14ac:dyDescent="0.25">
      <c r="A15" s="245"/>
      <c r="B15" s="162" t="s">
        <v>23</v>
      </c>
      <c r="C15" s="189" t="s">
        <v>8</v>
      </c>
      <c r="D15" s="164" t="str">
        <f>IF(Infos!C$10="abs","abs","")</f>
        <v/>
      </c>
      <c r="E15" s="165" t="s">
        <v>19</v>
      </c>
      <c r="F15" s="197">
        <v>0.5</v>
      </c>
      <c r="G15" s="167" t="e">
        <f>IF(Infos!C10="ABS","ABS",D15*F15)</f>
        <v>#VALUE!</v>
      </c>
      <c r="H15" s="168" t="s">
        <v>20</v>
      </c>
      <c r="I15" s="164" t="str">
        <f>IF(Infos!C$11="abs","abs","")</f>
        <v/>
      </c>
      <c r="J15" s="165" t="s">
        <v>19</v>
      </c>
      <c r="K15" s="166">
        <v>0.5</v>
      </c>
      <c r="L15" s="167" t="e">
        <f>IF(Infos!$C$11="Abs","ABS",I15*K15)</f>
        <v>#VALUE!</v>
      </c>
      <c r="M15" s="168" t="s">
        <v>20</v>
      </c>
      <c r="N15" s="164" t="str">
        <f>IF(Infos!C$12="abs","abs","")</f>
        <v/>
      </c>
      <c r="O15" s="165" t="s">
        <v>19</v>
      </c>
      <c r="P15" s="166">
        <v>0.5</v>
      </c>
      <c r="Q15" s="167" t="e">
        <f>IF(Infos!$C$12="Abs","ABS",N15*P15)</f>
        <v>#VALUE!</v>
      </c>
      <c r="R15" s="168" t="s">
        <v>20</v>
      </c>
      <c r="S15" s="164" t="str">
        <f>IF(Infos!C$13="abs","abs","")</f>
        <v/>
      </c>
      <c r="T15" s="165" t="s">
        <v>19</v>
      </c>
      <c r="U15" s="166">
        <v>0.5</v>
      </c>
      <c r="V15" s="167" t="e">
        <f>IF(Infos!$C$13="Abs","ABS",S15*U15)</f>
        <v>#VALUE!</v>
      </c>
      <c r="W15" s="168" t="s">
        <v>20</v>
      </c>
      <c r="X15" s="164" t="str">
        <f>IF(Infos!C$14="abs","abs","")</f>
        <v/>
      </c>
      <c r="Y15" s="165" t="s">
        <v>19</v>
      </c>
      <c r="Z15" s="166">
        <v>0.5</v>
      </c>
      <c r="AA15" s="167" t="e">
        <f>IF(Infos!$C$14="Abs","ABS",X15*Z15)</f>
        <v>#VALUE!</v>
      </c>
      <c r="AB15" s="168" t="s">
        <v>20</v>
      </c>
    </row>
    <row r="16" spans="1:31" ht="26.25" thickBot="1" x14ac:dyDescent="0.25">
      <c r="A16" s="169" t="s">
        <v>26</v>
      </c>
      <c r="B16" s="256" t="s">
        <v>9</v>
      </c>
      <c r="C16" s="257"/>
      <c r="D16" s="164" t="str">
        <f>IF(Infos!C$10="abs","abs","")</f>
        <v/>
      </c>
      <c r="E16" s="165" t="s">
        <v>19</v>
      </c>
      <c r="F16" s="166">
        <v>0.5</v>
      </c>
      <c r="G16" s="167" t="e">
        <f>IF(Infos!C10="Abs","ABS",D16*F16)</f>
        <v>#VALUE!</v>
      </c>
      <c r="H16" s="168" t="s">
        <v>20</v>
      </c>
      <c r="I16" s="164" t="str">
        <f>IF(Infos!C$11="abs","abs","")</f>
        <v/>
      </c>
      <c r="J16" s="165" t="s">
        <v>19</v>
      </c>
      <c r="K16" s="166">
        <v>0.5</v>
      </c>
      <c r="L16" s="167" t="e">
        <f>IF(Infos!$C$11="Abs","ABS",I16*K16)</f>
        <v>#VALUE!</v>
      </c>
      <c r="M16" s="168" t="s">
        <v>20</v>
      </c>
      <c r="N16" s="164" t="str">
        <f>IF(Infos!C$12="abs","abs","")</f>
        <v/>
      </c>
      <c r="O16" s="165" t="s">
        <v>19</v>
      </c>
      <c r="P16" s="166">
        <v>0.5</v>
      </c>
      <c r="Q16" s="167" t="e">
        <f>IF(Infos!$C$12="Abs","ABS",N16*P16)</f>
        <v>#VALUE!</v>
      </c>
      <c r="R16" s="168" t="s">
        <v>20</v>
      </c>
      <c r="S16" s="164" t="str">
        <f>IF(Infos!C$13="abs","abs","")</f>
        <v/>
      </c>
      <c r="T16" s="165" t="s">
        <v>19</v>
      </c>
      <c r="U16" s="166">
        <v>0.5</v>
      </c>
      <c r="V16" s="167" t="e">
        <f>IF(Infos!$C$13="Abs","ABS",S16*U16)</f>
        <v>#VALUE!</v>
      </c>
      <c r="W16" s="168" t="s">
        <v>20</v>
      </c>
      <c r="X16" s="164" t="str">
        <f>IF(Infos!C$14="abs","abs","")</f>
        <v/>
      </c>
      <c r="Y16" s="165" t="s">
        <v>19</v>
      </c>
      <c r="Z16" s="166">
        <v>0.5</v>
      </c>
      <c r="AA16" s="167" t="e">
        <f>IF(Infos!$C$14="Abs","ABS",X16*Z16)</f>
        <v>#VALUE!</v>
      </c>
      <c r="AB16" s="168" t="s">
        <v>20</v>
      </c>
    </row>
    <row r="17" spans="1:28" ht="45" customHeight="1" x14ac:dyDescent="0.2">
      <c r="A17" s="254" t="s">
        <v>27</v>
      </c>
      <c r="B17" s="258" t="s">
        <v>24</v>
      </c>
      <c r="C17" s="154" t="s">
        <v>10</v>
      </c>
      <c r="D17" s="155" t="str">
        <f>IF(Infos!C$10="abs","abs","")</f>
        <v/>
      </c>
      <c r="E17" s="156" t="s">
        <v>19</v>
      </c>
      <c r="F17" s="157">
        <v>0.5</v>
      </c>
      <c r="G17" s="158" t="e">
        <f>IF(Infos!C10="Abs","ABS",D17*F17)</f>
        <v>#VALUE!</v>
      </c>
      <c r="H17" s="159" t="s">
        <v>20</v>
      </c>
      <c r="I17" s="155" t="str">
        <f>IF(Infos!C$11="abs","abs","")</f>
        <v/>
      </c>
      <c r="J17" s="156" t="s">
        <v>19</v>
      </c>
      <c r="K17" s="157">
        <v>0.5</v>
      </c>
      <c r="L17" s="158" t="e">
        <f>IF(Infos!$C$11="Abs","ABS",I17*K17)</f>
        <v>#VALUE!</v>
      </c>
      <c r="M17" s="159" t="s">
        <v>20</v>
      </c>
      <c r="N17" s="155" t="str">
        <f>IF(Infos!C$12="abs","abs","")</f>
        <v/>
      </c>
      <c r="O17" s="156" t="s">
        <v>19</v>
      </c>
      <c r="P17" s="157">
        <v>0.5</v>
      </c>
      <c r="Q17" s="158" t="e">
        <f>IF(Infos!$C$12="Abs","ABS",N17*P17)</f>
        <v>#VALUE!</v>
      </c>
      <c r="R17" s="159" t="s">
        <v>20</v>
      </c>
      <c r="S17" s="155" t="str">
        <f>IF(Infos!C$13="abs","abs","")</f>
        <v/>
      </c>
      <c r="T17" s="156" t="s">
        <v>19</v>
      </c>
      <c r="U17" s="157">
        <v>0.5</v>
      </c>
      <c r="V17" s="158" t="e">
        <f>IF(Infos!$C$13="Abs","ABS",S17*U17)</f>
        <v>#VALUE!</v>
      </c>
      <c r="W17" s="159" t="s">
        <v>20</v>
      </c>
      <c r="X17" s="155" t="str">
        <f>IF(Infos!C$14="abs","abs","")</f>
        <v/>
      </c>
      <c r="Y17" s="156" t="s">
        <v>19</v>
      </c>
      <c r="Z17" s="157">
        <v>0.5</v>
      </c>
      <c r="AA17" s="158" t="e">
        <f>IF(Infos!$C$14="Abs","ABS",X17*Z17)</f>
        <v>#VALUE!</v>
      </c>
      <c r="AB17" s="159" t="s">
        <v>20</v>
      </c>
    </row>
    <row r="18" spans="1:28" ht="45" customHeight="1" thickBot="1" x14ac:dyDescent="0.25">
      <c r="A18" s="255"/>
      <c r="B18" s="259"/>
      <c r="C18" s="49" t="s">
        <v>11</v>
      </c>
      <c r="D18" s="160" t="str">
        <f>IF(Infos!C$10="abs","abs","")</f>
        <v/>
      </c>
      <c r="E18" s="50" t="s">
        <v>19</v>
      </c>
      <c r="F18" s="51">
        <v>0.5</v>
      </c>
      <c r="G18" s="161" t="e">
        <f>IF(Infos!C10="Abs","ABS",D18*F18)</f>
        <v>#VALUE!</v>
      </c>
      <c r="H18" s="52" t="s">
        <v>20</v>
      </c>
      <c r="I18" s="160" t="str">
        <f>IF(Infos!C$11="abs","abs","")</f>
        <v/>
      </c>
      <c r="J18" s="50" t="s">
        <v>19</v>
      </c>
      <c r="K18" s="51">
        <v>0.5</v>
      </c>
      <c r="L18" s="161" t="e">
        <f>IF(Infos!$C$11="Abs","ABS",I18*K18)</f>
        <v>#VALUE!</v>
      </c>
      <c r="M18" s="52" t="s">
        <v>20</v>
      </c>
      <c r="N18" s="160" t="str">
        <f>IF(Infos!C$12="abs","abs","")</f>
        <v/>
      </c>
      <c r="O18" s="50" t="s">
        <v>19</v>
      </c>
      <c r="P18" s="51">
        <v>0.5</v>
      </c>
      <c r="Q18" s="161" t="e">
        <f>IF(Infos!$C$12="Abs","ABS",N18*P18)</f>
        <v>#VALUE!</v>
      </c>
      <c r="R18" s="52" t="s">
        <v>20</v>
      </c>
      <c r="S18" s="160" t="str">
        <f>IF(Infos!C$13="abs","abs","")</f>
        <v/>
      </c>
      <c r="T18" s="50" t="s">
        <v>19</v>
      </c>
      <c r="U18" s="51">
        <v>0.5</v>
      </c>
      <c r="V18" s="161" t="e">
        <f>IF(Infos!$C$13="Abs","ABS",S18*U18)</f>
        <v>#VALUE!</v>
      </c>
      <c r="W18" s="52" t="s">
        <v>20</v>
      </c>
      <c r="X18" s="160" t="str">
        <f>IF(Infos!C$14="abs","abs","")</f>
        <v/>
      </c>
      <c r="Y18" s="50" t="s">
        <v>19</v>
      </c>
      <c r="Z18" s="51">
        <v>0.5</v>
      </c>
      <c r="AA18" s="161" t="e">
        <f>IF(Infos!$C$14="Abs","ABS",X18*Z18)</f>
        <v>#VALUE!</v>
      </c>
      <c r="AB18" s="52" t="s">
        <v>20</v>
      </c>
    </row>
    <row r="19" spans="1:28" ht="24" customHeight="1" x14ac:dyDescent="0.2">
      <c r="A19" s="42"/>
      <c r="B19" s="42"/>
      <c r="C19" s="42"/>
      <c r="D19" s="42"/>
      <c r="E19" s="42"/>
      <c r="F19" s="42"/>
      <c r="G19" s="232" t="e">
        <f>IF(Infos!C10="abs","abs",SUM(G5:G18))</f>
        <v>#VALUE!</v>
      </c>
      <c r="H19" s="233"/>
      <c r="I19" s="170"/>
      <c r="J19" s="171"/>
      <c r="K19" s="64"/>
      <c r="L19" s="232" t="e">
        <f>IF(Infos!C11="abs","abs",SUM(L5:L18))</f>
        <v>#VALUE!</v>
      </c>
      <c r="M19" s="233"/>
      <c r="N19" s="64"/>
      <c r="O19" s="64"/>
      <c r="P19" s="64"/>
      <c r="Q19" s="232" t="e">
        <f>IF(Infos!C12="abs","abs",SUM(Q5:Q18))</f>
        <v>#VALUE!</v>
      </c>
      <c r="R19" s="233"/>
      <c r="S19" s="64"/>
      <c r="T19" s="64"/>
      <c r="U19" s="64"/>
      <c r="V19" s="232" t="e">
        <f>IF(Infos!C13="abs","abs",SUM(V5:V18))</f>
        <v>#VALUE!</v>
      </c>
      <c r="W19" s="233"/>
      <c r="X19" s="64"/>
      <c r="Y19" s="64"/>
      <c r="Z19" s="64"/>
      <c r="AA19" s="232" t="e">
        <f>IF(Infos!C14="abs","abs",SUM(AA5:AA18))</f>
        <v>#VALUE!</v>
      </c>
      <c r="AB19" s="233"/>
    </row>
    <row r="20" spans="1:28" ht="24" customHeight="1" thickBot="1" x14ac:dyDescent="0.25">
      <c r="A20" s="42"/>
      <c r="B20" s="42"/>
      <c r="C20" s="42"/>
      <c r="D20" s="42"/>
      <c r="E20" s="42"/>
      <c r="F20" s="42"/>
      <c r="G20" s="65" t="e">
        <f>IF(Infos!C10="ABS","ABS",CEILING((G19/7),0.5))</f>
        <v>#VALUE!</v>
      </c>
      <c r="H20" s="66" t="s">
        <v>19</v>
      </c>
      <c r="I20" s="64"/>
      <c r="J20" s="64"/>
      <c r="K20" s="64"/>
      <c r="L20" s="65" t="e">
        <f>IF(Infos!C11="ABS","ABS",CEILING((L19/7),0.5))</f>
        <v>#VALUE!</v>
      </c>
      <c r="M20" s="66" t="s">
        <v>19</v>
      </c>
      <c r="N20" s="64"/>
      <c r="O20" s="64"/>
      <c r="P20" s="64"/>
      <c r="Q20" s="65" t="e">
        <f>IF(Infos!C12="ABS","ABS",CEILING((Q19/7),0.5))</f>
        <v>#VALUE!</v>
      </c>
      <c r="R20" s="66" t="s">
        <v>19</v>
      </c>
      <c r="S20" s="64"/>
      <c r="T20" s="64"/>
      <c r="U20" s="64"/>
      <c r="V20" s="65" t="e">
        <f>IF(Infos!C13="ABS","ABS",CEILING((V19/7),0.5))</f>
        <v>#VALUE!</v>
      </c>
      <c r="W20" s="66" t="s">
        <v>19</v>
      </c>
      <c r="X20" s="64"/>
      <c r="Y20" s="64"/>
      <c r="Z20" s="64"/>
      <c r="AA20" s="65" t="e">
        <f>IF(Infos!C14="ABS","ABS",CEILING((AA19/7),0.5))</f>
        <v>#VALUE!</v>
      </c>
      <c r="AB20" s="66" t="s">
        <v>19</v>
      </c>
    </row>
    <row r="21" spans="1:28" ht="7.5" customHeight="1" x14ac:dyDescent="0.2"/>
    <row r="22" spans="1:28" ht="24.75" customHeight="1" x14ac:dyDescent="0.2">
      <c r="G22" s="278"/>
      <c r="H22" s="278"/>
      <c r="I22" s="278"/>
      <c r="J22" s="278"/>
      <c r="K22" s="53"/>
      <c r="L22" s="53"/>
      <c r="M22" s="53"/>
      <c r="N22" s="53"/>
    </row>
    <row r="23" spans="1:28" s="54" customFormat="1" ht="73.5" customHeight="1" x14ac:dyDescent="0.2">
      <c r="A23" s="39" t="s">
        <v>14</v>
      </c>
      <c r="B23" s="32"/>
      <c r="C23" s="32"/>
      <c r="D23" s="32"/>
      <c r="E23" s="32"/>
      <c r="F23" s="32"/>
      <c r="G23" s="40"/>
      <c r="H23" s="32"/>
      <c r="I23" s="32"/>
      <c r="J23" s="32"/>
      <c r="K23" s="32"/>
      <c r="L23" s="40"/>
      <c r="M23" s="32"/>
      <c r="N23" s="32"/>
      <c r="O23" s="32"/>
      <c r="P23" s="32"/>
      <c r="Q23" s="40"/>
      <c r="R23" s="32"/>
      <c r="S23" s="32"/>
      <c r="T23" s="32"/>
      <c r="U23" s="32"/>
      <c r="V23" s="40"/>
      <c r="W23" s="230" t="s">
        <v>36</v>
      </c>
      <c r="X23" s="231"/>
      <c r="Y23" s="275">
        <f>Infos!$F$3</f>
        <v>0</v>
      </c>
      <c r="Z23" s="231"/>
      <c r="AA23" s="231"/>
      <c r="AB23" s="231"/>
    </row>
    <row r="24" spans="1:28" s="54" customFormat="1" ht="27" customHeight="1" thickBot="1" x14ac:dyDescent="0.25">
      <c r="A24" s="41" t="s">
        <v>15</v>
      </c>
      <c r="B24" s="42"/>
      <c r="C24" s="32"/>
      <c r="D24" s="42"/>
      <c r="E24" s="42"/>
      <c r="F24" s="42"/>
      <c r="G24" s="242" t="s">
        <v>31</v>
      </c>
      <c r="H24" s="243"/>
      <c r="I24" s="244">
        <f>Infos!$B$7</f>
        <v>0</v>
      </c>
      <c r="J24" s="244"/>
      <c r="K24" s="244"/>
      <c r="L24" s="40"/>
      <c r="M24" s="242" t="s">
        <v>32</v>
      </c>
      <c r="N24" s="243"/>
      <c r="O24" s="243"/>
      <c r="P24" s="243"/>
      <c r="Q24" s="243"/>
      <c r="R24" s="229">
        <f>Infos!$I$3</f>
        <v>0</v>
      </c>
      <c r="S24" s="229"/>
      <c r="T24" s="229"/>
      <c r="U24" s="229"/>
      <c r="V24" s="229"/>
      <c r="W24" s="32"/>
      <c r="X24" s="32"/>
      <c r="Y24" s="42"/>
      <c r="Z24" s="32"/>
      <c r="AA24" s="40"/>
      <c r="AB24" s="32"/>
    </row>
    <row r="25" spans="1:28" s="54" customFormat="1" ht="18" customHeight="1" thickBot="1" x14ac:dyDescent="0.25">
      <c r="A25" s="42"/>
      <c r="B25" s="42"/>
      <c r="C25" s="42"/>
      <c r="D25" s="43" t="s">
        <v>70</v>
      </c>
      <c r="E25" s="44"/>
      <c r="F25" s="67" t="s">
        <v>76</v>
      </c>
      <c r="G25" s="227">
        <f>Infos!B15</f>
        <v>0</v>
      </c>
      <c r="H25" s="228"/>
      <c r="I25" s="45" t="s">
        <v>71</v>
      </c>
      <c r="J25" s="46"/>
      <c r="K25" s="67" t="s">
        <v>76</v>
      </c>
      <c r="L25" s="227">
        <f>Infos!B16</f>
        <v>0</v>
      </c>
      <c r="M25" s="228"/>
      <c r="N25" s="45" t="s">
        <v>71</v>
      </c>
      <c r="O25" s="46"/>
      <c r="P25" s="67" t="s">
        <v>76</v>
      </c>
      <c r="Q25" s="227">
        <f>Infos!B17</f>
        <v>0</v>
      </c>
      <c r="R25" s="228"/>
      <c r="S25" s="252" t="s">
        <v>71</v>
      </c>
      <c r="T25" s="253"/>
      <c r="U25" s="67" t="s">
        <v>76</v>
      </c>
      <c r="V25" s="227">
        <f>Infos!B18</f>
        <v>0</v>
      </c>
      <c r="W25" s="228"/>
      <c r="X25" s="252" t="s">
        <v>71</v>
      </c>
      <c r="Y25" s="253"/>
      <c r="Z25" s="67" t="s">
        <v>76</v>
      </c>
      <c r="AA25" s="227">
        <f>Infos!B19</f>
        <v>0</v>
      </c>
      <c r="AB25" s="228"/>
    </row>
    <row r="26" spans="1:28" s="54" customFormat="1" ht="63" customHeight="1" thickBot="1" x14ac:dyDescent="0.25">
      <c r="A26" s="47" t="s">
        <v>1</v>
      </c>
      <c r="B26" s="148" t="s">
        <v>2</v>
      </c>
      <c r="C26" s="149" t="s">
        <v>3</v>
      </c>
      <c r="D26" s="234" t="s">
        <v>12</v>
      </c>
      <c r="E26" s="234"/>
      <c r="F26" s="149" t="s">
        <v>69</v>
      </c>
      <c r="G26" s="238" t="s">
        <v>13</v>
      </c>
      <c r="H26" s="239"/>
      <c r="I26" s="234" t="s">
        <v>12</v>
      </c>
      <c r="J26" s="234"/>
      <c r="K26" s="149" t="s">
        <v>69</v>
      </c>
      <c r="L26" s="238" t="s">
        <v>13</v>
      </c>
      <c r="M26" s="239"/>
      <c r="N26" s="234" t="s">
        <v>12</v>
      </c>
      <c r="O26" s="234"/>
      <c r="P26" s="149" t="s">
        <v>69</v>
      </c>
      <c r="Q26" s="238" t="s">
        <v>13</v>
      </c>
      <c r="R26" s="239"/>
      <c r="S26" s="234" t="s">
        <v>12</v>
      </c>
      <c r="T26" s="234"/>
      <c r="U26" s="149" t="s">
        <v>69</v>
      </c>
      <c r="V26" s="238" t="s">
        <v>13</v>
      </c>
      <c r="W26" s="239"/>
      <c r="X26" s="234" t="s">
        <v>12</v>
      </c>
      <c r="Y26" s="234"/>
      <c r="Z26" s="149" t="s">
        <v>69</v>
      </c>
      <c r="AA26" s="238" t="s">
        <v>13</v>
      </c>
      <c r="AB26" s="239"/>
    </row>
    <row r="27" spans="1:28" s="54" customFormat="1" ht="15.95" customHeight="1" x14ac:dyDescent="0.2">
      <c r="A27" s="245" t="s">
        <v>25</v>
      </c>
      <c r="B27" s="262" t="s">
        <v>16</v>
      </c>
      <c r="C27" s="154" t="s">
        <v>4</v>
      </c>
      <c r="D27" s="155" t="str">
        <f>IF(Infos!C$15="abs","abs","")</f>
        <v/>
      </c>
      <c r="E27" s="156" t="s">
        <v>19</v>
      </c>
      <c r="F27" s="157">
        <v>0.5</v>
      </c>
      <c r="G27" s="158" t="e">
        <f>IF(Infos!$C$15="Abs","ABS",D27*F27)</f>
        <v>#VALUE!</v>
      </c>
      <c r="H27" s="159" t="s">
        <v>20</v>
      </c>
      <c r="I27" s="155" t="str">
        <f>IF(Infos!C$16="abs","abs","")</f>
        <v/>
      </c>
      <c r="J27" s="156" t="s">
        <v>19</v>
      </c>
      <c r="K27" s="157">
        <v>0.5</v>
      </c>
      <c r="L27" s="158" t="e">
        <f>IF(Infos!$C$16="Abs","ABS",I27*K27)</f>
        <v>#VALUE!</v>
      </c>
      <c r="M27" s="159" t="s">
        <v>20</v>
      </c>
      <c r="N27" s="155" t="str">
        <f>IF(Infos!C$17="abs","abs","")</f>
        <v/>
      </c>
      <c r="O27" s="156" t="s">
        <v>19</v>
      </c>
      <c r="P27" s="157">
        <v>0.5</v>
      </c>
      <c r="Q27" s="158" t="e">
        <f>IF(Infos!$C$17="Abs","ABS",N27*P27)</f>
        <v>#VALUE!</v>
      </c>
      <c r="R27" s="159" t="s">
        <v>20</v>
      </c>
      <c r="S27" s="155" t="str">
        <f>IF(Infos!C$18="abs","abs","")</f>
        <v/>
      </c>
      <c r="T27" s="156" t="s">
        <v>19</v>
      </c>
      <c r="U27" s="157">
        <v>0.5</v>
      </c>
      <c r="V27" s="158" t="e">
        <f>IF(Infos!$C$18="Abs","ABS",S27*U27)</f>
        <v>#VALUE!</v>
      </c>
      <c r="W27" s="159" t="s">
        <v>20</v>
      </c>
      <c r="X27" s="155" t="str">
        <f>IF(Infos!C$19="abs","abs","")</f>
        <v/>
      </c>
      <c r="Y27" s="156" t="s">
        <v>19</v>
      </c>
      <c r="Z27" s="157">
        <v>0.5</v>
      </c>
      <c r="AA27" s="180" t="e">
        <f>IF(Infos!$C$19="Abs","ABS",X27*Z27)</f>
        <v>#VALUE!</v>
      </c>
      <c r="AB27" s="159" t="s">
        <v>20</v>
      </c>
    </row>
    <row r="28" spans="1:28" s="54" customFormat="1" ht="15.95" customHeight="1" x14ac:dyDescent="0.2">
      <c r="A28" s="245"/>
      <c r="B28" s="263"/>
      <c r="C28" s="143" t="s">
        <v>5</v>
      </c>
      <c r="D28" s="61" t="str">
        <f>IF(Infos!C$15="abs","abs","")</f>
        <v/>
      </c>
      <c r="E28" s="48" t="s">
        <v>19</v>
      </c>
      <c r="F28" s="142">
        <v>0.5</v>
      </c>
      <c r="G28" s="140" t="e">
        <f>IF(Infos!$C$15="Abs","ABS",D28*F28)</f>
        <v>#VALUE!</v>
      </c>
      <c r="H28" s="141" t="s">
        <v>20</v>
      </c>
      <c r="I28" s="61" t="str">
        <f>IF(Infos!C$16="abs","abs","")</f>
        <v/>
      </c>
      <c r="J28" s="48" t="s">
        <v>19</v>
      </c>
      <c r="K28" s="142">
        <v>0.5</v>
      </c>
      <c r="L28" s="140" t="e">
        <f>IF(Infos!$C$16="Abs","ABS",I28*K28)</f>
        <v>#VALUE!</v>
      </c>
      <c r="M28" s="141" t="s">
        <v>20</v>
      </c>
      <c r="N28" s="61" t="str">
        <f>IF(Infos!C$17="abs","abs","")</f>
        <v/>
      </c>
      <c r="O28" s="48" t="s">
        <v>19</v>
      </c>
      <c r="P28" s="142">
        <v>0.5</v>
      </c>
      <c r="Q28" s="140" t="e">
        <f>IF(Infos!$C$17="Abs","ABS",N28*P28)</f>
        <v>#VALUE!</v>
      </c>
      <c r="R28" s="141" t="s">
        <v>20</v>
      </c>
      <c r="S28" s="61" t="str">
        <f>IF(Infos!C$18="abs","abs","")</f>
        <v/>
      </c>
      <c r="T28" s="48" t="s">
        <v>19</v>
      </c>
      <c r="U28" s="142">
        <v>0.5</v>
      </c>
      <c r="V28" s="140" t="e">
        <f>IF(Infos!$C$18="Abs","ABS",S28*U28)</f>
        <v>#VALUE!</v>
      </c>
      <c r="W28" s="141" t="s">
        <v>20</v>
      </c>
      <c r="X28" s="61" t="str">
        <f>IF(Infos!C$19="abs","abs","")</f>
        <v/>
      </c>
      <c r="Y28" s="48" t="s">
        <v>19</v>
      </c>
      <c r="Z28" s="142">
        <v>0.5</v>
      </c>
      <c r="AA28" s="181" t="e">
        <f>IF(Infos!$C$19="Abs","ABS",X28*Z28)</f>
        <v>#VALUE!</v>
      </c>
      <c r="AB28" s="141" t="s">
        <v>20</v>
      </c>
    </row>
    <row r="29" spans="1:28" s="54" customFormat="1" ht="15.95" customHeight="1" x14ac:dyDescent="0.2">
      <c r="A29" s="245"/>
      <c r="B29" s="269"/>
      <c r="C29" s="174" t="s">
        <v>6</v>
      </c>
      <c r="D29" s="175" t="str">
        <f>IF(Infos!C$15="abs","abs","")</f>
        <v/>
      </c>
      <c r="E29" s="176" t="s">
        <v>19</v>
      </c>
      <c r="F29" s="177">
        <v>1</v>
      </c>
      <c r="G29" s="146" t="e">
        <f>IF(Infos!$C$15="Abs","ABS",D29*F29)</f>
        <v>#VALUE!</v>
      </c>
      <c r="H29" s="147" t="s">
        <v>19</v>
      </c>
      <c r="I29" s="175" t="str">
        <f>IF(Infos!C$16="abs","abs","")</f>
        <v/>
      </c>
      <c r="J29" s="176" t="s">
        <v>19</v>
      </c>
      <c r="K29" s="177">
        <v>1</v>
      </c>
      <c r="L29" s="146" t="e">
        <f>IF(Infos!$C$16="Abs","ABS",I29*K29)</f>
        <v>#VALUE!</v>
      </c>
      <c r="M29" s="147" t="s">
        <v>19</v>
      </c>
      <c r="N29" s="175" t="str">
        <f>IF(Infos!C$17="abs","abs","")</f>
        <v/>
      </c>
      <c r="O29" s="176" t="s">
        <v>19</v>
      </c>
      <c r="P29" s="177">
        <v>1</v>
      </c>
      <c r="Q29" s="146" t="e">
        <f>IF(Infos!$C$17="Abs","ABS",N29*P29)</f>
        <v>#VALUE!</v>
      </c>
      <c r="R29" s="147" t="s">
        <v>19</v>
      </c>
      <c r="S29" s="175" t="str">
        <f>IF(Infos!C$18="abs","abs","")</f>
        <v/>
      </c>
      <c r="T29" s="176" t="s">
        <v>19</v>
      </c>
      <c r="U29" s="177">
        <v>1</v>
      </c>
      <c r="V29" s="146" t="e">
        <f>IF(Infos!$C$18="Abs","ABS",S29*U29)</f>
        <v>#VALUE!</v>
      </c>
      <c r="W29" s="147" t="s">
        <v>19</v>
      </c>
      <c r="X29" s="175" t="str">
        <f>IF(Infos!C$19="abs","abs","")</f>
        <v/>
      </c>
      <c r="Y29" s="176" t="s">
        <v>19</v>
      </c>
      <c r="Z29" s="177">
        <v>1</v>
      </c>
      <c r="AA29" s="181" t="e">
        <f>IF(Infos!$C$19="Abs","ABS",X29*Z29)</f>
        <v>#VALUE!</v>
      </c>
      <c r="AB29" s="147" t="s">
        <v>19</v>
      </c>
    </row>
    <row r="30" spans="1:28" s="54" customFormat="1" ht="24.75" thickBot="1" x14ac:dyDescent="0.25">
      <c r="A30" s="245"/>
      <c r="B30" s="182" t="s">
        <v>17</v>
      </c>
      <c r="C30" s="49" t="s">
        <v>7</v>
      </c>
      <c r="D30" s="179" t="str">
        <f>IF(Infos!C$15="abs","abs","")</f>
        <v/>
      </c>
      <c r="E30" s="48" t="s">
        <v>19</v>
      </c>
      <c r="F30" s="142">
        <v>0.5</v>
      </c>
      <c r="G30" s="236" t="e">
        <f>IF(Infos!C15="ABS","ABS",((D30*0.5)+(D31*0.25)+(D32*0.25)+(D33)))</f>
        <v>#VALUE!</v>
      </c>
      <c r="H30" s="240" t="s">
        <v>21</v>
      </c>
      <c r="I30" s="178" t="str">
        <f>IF(Infos!C$16="abs","abs","")</f>
        <v/>
      </c>
      <c r="J30" s="50" t="s">
        <v>19</v>
      </c>
      <c r="K30" s="51">
        <v>0.5</v>
      </c>
      <c r="L30" s="235" t="e">
        <f>IF(Infos!$C$16="ABS","ABS",((I30*0.5)+(I31*0.25)+(I32*0.25)+(I33)))</f>
        <v>#VALUE!</v>
      </c>
      <c r="M30" s="240" t="s">
        <v>21</v>
      </c>
      <c r="N30" s="178" t="str">
        <f>IF(Infos!C$17="abs","abs","")</f>
        <v/>
      </c>
      <c r="O30" s="50" t="s">
        <v>19</v>
      </c>
      <c r="P30" s="51">
        <v>0.5</v>
      </c>
      <c r="Q30" s="235" t="e">
        <f>IF(Infos!$C$17="ABS","ABS",((N30*0.5)+(N31*0.25)+(N32*0.25)+(N33)))</f>
        <v>#VALUE!</v>
      </c>
      <c r="R30" s="240" t="s">
        <v>21</v>
      </c>
      <c r="S30" s="178" t="str">
        <f>IF(Infos!C$18="abs","abs","")</f>
        <v/>
      </c>
      <c r="T30" s="50" t="s">
        <v>19</v>
      </c>
      <c r="U30" s="51">
        <v>0.5</v>
      </c>
      <c r="V30" s="235" t="e">
        <f>IF(Infos!$C$18="ABS","ABS",((S30*0.5)+(S31*0.25)+(S32*0.25)+(S33)))</f>
        <v>#VALUE!</v>
      </c>
      <c r="W30" s="240" t="s">
        <v>21</v>
      </c>
      <c r="X30" s="178" t="str">
        <f>IF(Infos!C$19="abs","abs","")</f>
        <v/>
      </c>
      <c r="Y30" s="50" t="s">
        <v>19</v>
      </c>
      <c r="Z30" s="51">
        <v>0.5</v>
      </c>
      <c r="AA30" s="236" t="e">
        <f>IF(Infos!$C$19="ABS","ABS",((X30*0.5)+(X31*0.25)+(X32*0.25)+(X33)))</f>
        <v>#VALUE!</v>
      </c>
      <c r="AB30" s="240" t="s">
        <v>21</v>
      </c>
    </row>
    <row r="31" spans="1:28" s="54" customFormat="1" ht="15.95" customHeight="1" x14ac:dyDescent="0.2">
      <c r="A31" s="245"/>
      <c r="B31" s="266" t="s">
        <v>18</v>
      </c>
      <c r="C31" s="151" t="s">
        <v>4</v>
      </c>
      <c r="D31" s="152" t="str">
        <f>IF(Infos!C$15="abs","abs","")</f>
        <v/>
      </c>
      <c r="E31" s="48" t="s">
        <v>19</v>
      </c>
      <c r="F31" s="142">
        <v>0.25</v>
      </c>
      <c r="G31" s="236"/>
      <c r="H31" s="240"/>
      <c r="I31" s="152" t="str">
        <f>IF(Infos!C$16="abs","abs","")</f>
        <v/>
      </c>
      <c r="J31" s="153" t="s">
        <v>19</v>
      </c>
      <c r="K31" s="150">
        <v>0.25</v>
      </c>
      <c r="L31" s="236"/>
      <c r="M31" s="240"/>
      <c r="N31" s="152" t="str">
        <f>IF(Infos!C$17="abs","abs","")</f>
        <v/>
      </c>
      <c r="O31" s="153" t="s">
        <v>19</v>
      </c>
      <c r="P31" s="150">
        <v>0.25</v>
      </c>
      <c r="Q31" s="236"/>
      <c r="R31" s="240"/>
      <c r="S31" s="152" t="str">
        <f>IF(Infos!C$18="abs","abs","")</f>
        <v/>
      </c>
      <c r="T31" s="153" t="s">
        <v>19</v>
      </c>
      <c r="U31" s="150">
        <v>0.25</v>
      </c>
      <c r="V31" s="236"/>
      <c r="W31" s="240"/>
      <c r="X31" s="152" t="str">
        <f>IF(Infos!C$19="abs","abs","")</f>
        <v/>
      </c>
      <c r="Y31" s="153" t="s">
        <v>19</v>
      </c>
      <c r="Z31" s="150">
        <v>0.25</v>
      </c>
      <c r="AA31" s="236"/>
      <c r="AB31" s="240"/>
    </row>
    <row r="32" spans="1:28" s="54" customFormat="1" ht="15.95" customHeight="1" x14ac:dyDescent="0.2">
      <c r="A32" s="245"/>
      <c r="B32" s="267"/>
      <c r="C32" s="143" t="s">
        <v>5</v>
      </c>
      <c r="D32" s="61" t="str">
        <f>IF(Infos!C$15="abs","abs","")</f>
        <v/>
      </c>
      <c r="E32" s="48" t="s">
        <v>19</v>
      </c>
      <c r="F32" s="142">
        <v>0.25</v>
      </c>
      <c r="G32" s="236"/>
      <c r="H32" s="240"/>
      <c r="I32" s="61" t="str">
        <f>IF(Infos!C$16="abs","abs","")</f>
        <v/>
      </c>
      <c r="J32" s="48" t="s">
        <v>19</v>
      </c>
      <c r="K32" s="142">
        <v>0.25</v>
      </c>
      <c r="L32" s="236"/>
      <c r="M32" s="240"/>
      <c r="N32" s="61" t="str">
        <f>IF(Infos!C$17="abs","abs","")</f>
        <v/>
      </c>
      <c r="O32" s="48" t="s">
        <v>19</v>
      </c>
      <c r="P32" s="142">
        <v>0.25</v>
      </c>
      <c r="Q32" s="236"/>
      <c r="R32" s="240"/>
      <c r="S32" s="61" t="str">
        <f>IF(Infos!C$18="abs","abs","")</f>
        <v/>
      </c>
      <c r="T32" s="48" t="s">
        <v>19</v>
      </c>
      <c r="U32" s="142">
        <v>0.25</v>
      </c>
      <c r="V32" s="236"/>
      <c r="W32" s="240"/>
      <c r="X32" s="61" t="str">
        <f>IF(Infos!C$19="abs","abs","")</f>
        <v/>
      </c>
      <c r="Y32" s="48" t="s">
        <v>19</v>
      </c>
      <c r="Z32" s="142">
        <v>0.25</v>
      </c>
      <c r="AA32" s="236"/>
      <c r="AB32" s="240"/>
    </row>
    <row r="33" spans="1:28" s="54" customFormat="1" ht="15.95" customHeight="1" thickBot="1" x14ac:dyDescent="0.25">
      <c r="A33" s="245"/>
      <c r="B33" s="274"/>
      <c r="C33" s="174" t="s">
        <v>6</v>
      </c>
      <c r="D33" s="175" t="str">
        <f>IF(Infos!C$15="abs","abs","")</f>
        <v/>
      </c>
      <c r="E33" s="176" t="s">
        <v>19</v>
      </c>
      <c r="F33" s="177">
        <v>1</v>
      </c>
      <c r="G33" s="237"/>
      <c r="H33" s="241"/>
      <c r="I33" s="175" t="str">
        <f>IF(Infos!C$16="abs","abs","")</f>
        <v/>
      </c>
      <c r="J33" s="176" t="s">
        <v>19</v>
      </c>
      <c r="K33" s="177">
        <v>1</v>
      </c>
      <c r="L33" s="237"/>
      <c r="M33" s="241"/>
      <c r="N33" s="175" t="str">
        <f>IF(Infos!C$17="abs","abs","")</f>
        <v/>
      </c>
      <c r="O33" s="176" t="s">
        <v>19</v>
      </c>
      <c r="P33" s="177">
        <v>1</v>
      </c>
      <c r="Q33" s="237"/>
      <c r="R33" s="241"/>
      <c r="S33" s="175" t="str">
        <f>IF(Infos!C$18="abs","abs","")</f>
        <v/>
      </c>
      <c r="T33" s="176" t="s">
        <v>19</v>
      </c>
      <c r="U33" s="177">
        <v>1</v>
      </c>
      <c r="V33" s="237"/>
      <c r="W33" s="241"/>
      <c r="X33" s="175" t="str">
        <f>IF(Infos!C$19="abs","abs","")</f>
        <v/>
      </c>
      <c r="Y33" s="176" t="s">
        <v>19</v>
      </c>
      <c r="Z33" s="177">
        <v>1</v>
      </c>
      <c r="AA33" s="237"/>
      <c r="AB33" s="241"/>
    </row>
    <row r="34" spans="1:28" ht="24.75" customHeight="1" x14ac:dyDescent="0.2">
      <c r="A34" s="245"/>
      <c r="B34" s="262" t="s">
        <v>22</v>
      </c>
      <c r="C34" s="154" t="s">
        <v>4</v>
      </c>
      <c r="D34" s="155" t="str">
        <f>IF(Infos!C$15="abs","abs","")</f>
        <v/>
      </c>
      <c r="E34" s="156" t="s">
        <v>19</v>
      </c>
      <c r="F34" s="157">
        <v>0.25</v>
      </c>
      <c r="G34" s="223" t="e">
        <f>IF(Infos!C15="Abs","ABS",(D34*F34)+(D35*F35))</f>
        <v>#VALUE!</v>
      </c>
      <c r="H34" s="225" t="s">
        <v>20</v>
      </c>
      <c r="I34" s="155" t="str">
        <f>IF(Infos!C$16="abs","abs","")</f>
        <v/>
      </c>
      <c r="J34" s="156" t="s">
        <v>19</v>
      </c>
      <c r="K34" s="157">
        <v>0.25</v>
      </c>
      <c r="L34" s="223" t="e">
        <f>IF(Infos!C16="Abs","ABS",(I34*K34)+(I35*K35))</f>
        <v>#VALUE!</v>
      </c>
      <c r="M34" s="225" t="s">
        <v>20</v>
      </c>
      <c r="N34" s="155" t="str">
        <f>IF(Infos!C$17="abs","abs","")</f>
        <v/>
      </c>
      <c r="O34" s="156" t="s">
        <v>19</v>
      </c>
      <c r="P34" s="157">
        <v>0.25</v>
      </c>
      <c r="Q34" s="223" t="e">
        <f>IF(Infos!C17="Abs","ABS",(N34*P34)+(N35*P35))</f>
        <v>#VALUE!</v>
      </c>
      <c r="R34" s="225" t="s">
        <v>20</v>
      </c>
      <c r="S34" s="155" t="str">
        <f>IF(Infos!C$138="abs","abs","")</f>
        <v/>
      </c>
      <c r="T34" s="156" t="s">
        <v>19</v>
      </c>
      <c r="U34" s="157">
        <v>0.25</v>
      </c>
      <c r="V34" s="223" t="e">
        <f>IF(Infos!C18="Abs","ABS",(S34*U34)+(S35*U35))</f>
        <v>#VALUE!</v>
      </c>
      <c r="W34" s="225" t="s">
        <v>20</v>
      </c>
      <c r="X34" s="155" t="str">
        <f>IF(Infos!C$19="abs","abs","")</f>
        <v/>
      </c>
      <c r="Y34" s="156" t="s">
        <v>19</v>
      </c>
      <c r="Z34" s="157">
        <v>0.25</v>
      </c>
      <c r="AA34" s="223" t="e">
        <f>IF(Infos!C19="Abs","ABS",(X34*Z34)+(X35*Z35))</f>
        <v>#VALUE!</v>
      </c>
      <c r="AB34" s="225" t="s">
        <v>20</v>
      </c>
    </row>
    <row r="35" spans="1:28" ht="24.75" customHeight="1" x14ac:dyDescent="0.2">
      <c r="A35" s="245"/>
      <c r="B35" s="263"/>
      <c r="C35" s="143" t="s">
        <v>84</v>
      </c>
      <c r="D35" s="61" t="str">
        <f>IF(Infos!C$15="abs","abs","")</f>
        <v/>
      </c>
      <c r="E35" s="48" t="s">
        <v>19</v>
      </c>
      <c r="F35" s="142">
        <v>0.25</v>
      </c>
      <c r="G35" s="224"/>
      <c r="H35" s="226"/>
      <c r="I35" s="61" t="str">
        <f>IF(Infos!C$16="abs","abs","")</f>
        <v/>
      </c>
      <c r="J35" s="48" t="s">
        <v>19</v>
      </c>
      <c r="K35" s="142">
        <v>0.25</v>
      </c>
      <c r="L35" s="224"/>
      <c r="M35" s="226"/>
      <c r="N35" s="61" t="str">
        <f>IF(Infos!C$17="abs","abs","")</f>
        <v/>
      </c>
      <c r="O35" s="48"/>
      <c r="P35" s="142">
        <v>0.25</v>
      </c>
      <c r="Q35" s="224"/>
      <c r="R35" s="226"/>
      <c r="S35" s="61" t="str">
        <f>IF(Infos!C$18="abs","abs","")</f>
        <v/>
      </c>
      <c r="T35" s="48" t="s">
        <v>19</v>
      </c>
      <c r="U35" s="142">
        <v>0.25</v>
      </c>
      <c r="V35" s="224"/>
      <c r="W35" s="226"/>
      <c r="X35" s="61" t="str">
        <f>IF(Infos!C$19="abs","abs","")</f>
        <v/>
      </c>
      <c r="Y35" s="48" t="s">
        <v>19</v>
      </c>
      <c r="Z35" s="142">
        <v>0.25</v>
      </c>
      <c r="AA35" s="224"/>
      <c r="AB35" s="226"/>
    </row>
    <row r="36" spans="1:28" ht="15.95" customHeight="1" thickBot="1" x14ac:dyDescent="0.25">
      <c r="A36" s="245"/>
      <c r="B36" s="264"/>
      <c r="C36" s="49" t="s">
        <v>6</v>
      </c>
      <c r="D36" s="160" t="str">
        <f>IF(Infos!C$15="abs","abs","")</f>
        <v/>
      </c>
      <c r="E36" s="50" t="s">
        <v>19</v>
      </c>
      <c r="F36" s="51">
        <v>0.5</v>
      </c>
      <c r="G36" s="161" t="e">
        <f>IF(Infos!C15="ABS","ABS",D36*F36)</f>
        <v>#VALUE!</v>
      </c>
      <c r="H36" s="52" t="s">
        <v>20</v>
      </c>
      <c r="I36" s="160" t="str">
        <f>IF(Infos!C$16="abs","abs","")</f>
        <v/>
      </c>
      <c r="J36" s="50" t="s">
        <v>19</v>
      </c>
      <c r="K36" s="51">
        <v>0.5</v>
      </c>
      <c r="L36" s="161" t="e">
        <f>IF(Infos!$C$16="Abs","ABS",I36*K36)</f>
        <v>#VALUE!</v>
      </c>
      <c r="M36" s="52" t="s">
        <v>20</v>
      </c>
      <c r="N36" s="160" t="str">
        <f>IF(Infos!C$17="abs","abs","")</f>
        <v/>
      </c>
      <c r="O36" s="50" t="s">
        <v>19</v>
      </c>
      <c r="P36" s="51">
        <v>0.5</v>
      </c>
      <c r="Q36" s="161" t="e">
        <f>IF(Infos!$C$17="Abs","ABS",N36*P36)</f>
        <v>#VALUE!</v>
      </c>
      <c r="R36" s="52" t="s">
        <v>20</v>
      </c>
      <c r="S36" s="160" t="str">
        <f>IF(Infos!C$18="abs","abs","")</f>
        <v/>
      </c>
      <c r="T36" s="50" t="s">
        <v>19</v>
      </c>
      <c r="U36" s="51">
        <v>0.5</v>
      </c>
      <c r="V36" s="161" t="e">
        <f>IF(Infos!$C$18="Abs","ABS",S36*U36)</f>
        <v>#VALUE!</v>
      </c>
      <c r="W36" s="52" t="s">
        <v>20</v>
      </c>
      <c r="X36" s="160" t="str">
        <f>IF(Infos!C$19="abs","abs","")</f>
        <v/>
      </c>
      <c r="Y36" s="50" t="s">
        <v>19</v>
      </c>
      <c r="Z36" s="51">
        <v>0.5</v>
      </c>
      <c r="AA36" s="161" t="e">
        <f>IF(Infos!$C$19="Abs","ABS",X36*Z36)</f>
        <v>#VALUE!</v>
      </c>
      <c r="AB36" s="52" t="s">
        <v>20</v>
      </c>
    </row>
    <row r="37" spans="1:28" s="54" customFormat="1" ht="25.15" customHeight="1" thickBot="1" x14ac:dyDescent="0.25">
      <c r="A37" s="245"/>
      <c r="B37" s="162" t="s">
        <v>23</v>
      </c>
      <c r="C37" s="163" t="s">
        <v>8</v>
      </c>
      <c r="D37" s="164" t="str">
        <f>IF(Infos!C$15="abs","abs","")</f>
        <v/>
      </c>
      <c r="E37" s="165" t="s">
        <v>19</v>
      </c>
      <c r="F37" s="166">
        <v>0.5</v>
      </c>
      <c r="G37" s="167" t="e">
        <f>IF(Infos!$C$15="Abs","ABS",D37*F37)</f>
        <v>#VALUE!</v>
      </c>
      <c r="H37" s="168" t="s">
        <v>20</v>
      </c>
      <c r="I37" s="164" t="str">
        <f>IF(Infos!C$16="abs","abs","")</f>
        <v/>
      </c>
      <c r="J37" s="165" t="s">
        <v>19</v>
      </c>
      <c r="K37" s="166">
        <v>0.5</v>
      </c>
      <c r="L37" s="167" t="e">
        <f>IF(Infos!$C$16="Abs","ABS",I37*K37)</f>
        <v>#VALUE!</v>
      </c>
      <c r="M37" s="168" t="s">
        <v>20</v>
      </c>
      <c r="N37" s="164" t="str">
        <f>IF(Infos!C$17="abs","abs","")</f>
        <v/>
      </c>
      <c r="O37" s="165" t="s">
        <v>19</v>
      </c>
      <c r="P37" s="166">
        <v>0.5</v>
      </c>
      <c r="Q37" s="167" t="e">
        <f>IF(Infos!$C$17="Abs","ABS",N37*P37)</f>
        <v>#VALUE!</v>
      </c>
      <c r="R37" s="168" t="s">
        <v>20</v>
      </c>
      <c r="S37" s="164" t="str">
        <f>IF(Infos!C$18="abs","abs","")</f>
        <v/>
      </c>
      <c r="T37" s="165" t="s">
        <v>19</v>
      </c>
      <c r="U37" s="166">
        <v>0.5</v>
      </c>
      <c r="V37" s="167" t="e">
        <f>IF(Infos!$C$18="Abs","ABS",S37*U37)</f>
        <v>#VALUE!</v>
      </c>
      <c r="W37" s="168" t="s">
        <v>20</v>
      </c>
      <c r="X37" s="164" t="str">
        <f>IF(Infos!C$19="abs","abs","")</f>
        <v/>
      </c>
      <c r="Y37" s="165" t="s">
        <v>19</v>
      </c>
      <c r="Z37" s="166">
        <v>0.5</v>
      </c>
      <c r="AA37" s="167" t="e">
        <f>IF(Infos!$C$19="Abs","ABS",X37*Z37)</f>
        <v>#VALUE!</v>
      </c>
      <c r="AB37" s="168" t="s">
        <v>20</v>
      </c>
    </row>
    <row r="38" spans="1:28" s="54" customFormat="1" ht="26.25" thickBot="1" x14ac:dyDescent="0.25">
      <c r="A38" s="169" t="s">
        <v>26</v>
      </c>
      <c r="B38" s="256" t="s">
        <v>9</v>
      </c>
      <c r="C38" s="257"/>
      <c r="D38" s="164" t="str">
        <f>IF(Infos!C$15="abs","abs","")</f>
        <v/>
      </c>
      <c r="E38" s="165" t="s">
        <v>19</v>
      </c>
      <c r="F38" s="166">
        <v>0.5</v>
      </c>
      <c r="G38" s="167" t="e">
        <f>IF(Infos!$C$15="Abs","ABS",D38*F38)</f>
        <v>#VALUE!</v>
      </c>
      <c r="H38" s="168" t="s">
        <v>20</v>
      </c>
      <c r="I38" s="164" t="str">
        <f>IF(Infos!C$16="abs","abs","")</f>
        <v/>
      </c>
      <c r="J38" s="165" t="s">
        <v>19</v>
      </c>
      <c r="K38" s="166">
        <v>0.5</v>
      </c>
      <c r="L38" s="167" t="e">
        <f>IF(Infos!$C$16="Abs","ABS",I38*K38)</f>
        <v>#VALUE!</v>
      </c>
      <c r="M38" s="168" t="s">
        <v>20</v>
      </c>
      <c r="N38" s="164" t="str">
        <f>IF(Infos!C$17="abs","abs","")</f>
        <v/>
      </c>
      <c r="O38" s="165" t="s">
        <v>19</v>
      </c>
      <c r="P38" s="166">
        <v>0.5</v>
      </c>
      <c r="Q38" s="167" t="e">
        <f>IF(Infos!$C$17="Abs","ABS",N38*P38)</f>
        <v>#VALUE!</v>
      </c>
      <c r="R38" s="168" t="s">
        <v>20</v>
      </c>
      <c r="S38" s="164" t="str">
        <f>IF(Infos!C$18="abs","abs","")</f>
        <v/>
      </c>
      <c r="T38" s="165" t="s">
        <v>19</v>
      </c>
      <c r="U38" s="166">
        <v>0.5</v>
      </c>
      <c r="V38" s="167" t="e">
        <f>IF(Infos!$C$18="Abs","ABS",S38*U38)</f>
        <v>#VALUE!</v>
      </c>
      <c r="W38" s="168" t="s">
        <v>20</v>
      </c>
      <c r="X38" s="164" t="str">
        <f>IF(Infos!C$19="abs","abs","")</f>
        <v/>
      </c>
      <c r="Y38" s="165" t="s">
        <v>19</v>
      </c>
      <c r="Z38" s="166">
        <v>0.5</v>
      </c>
      <c r="AA38" s="167" t="e">
        <f>IF(Infos!$C$19="Abs","ABS",X38*Z38)</f>
        <v>#VALUE!</v>
      </c>
      <c r="AB38" s="168" t="s">
        <v>20</v>
      </c>
    </row>
    <row r="39" spans="1:28" s="54" customFormat="1" ht="45" customHeight="1" x14ac:dyDescent="0.2">
      <c r="A39" s="254" t="s">
        <v>27</v>
      </c>
      <c r="B39" s="258" t="s">
        <v>24</v>
      </c>
      <c r="C39" s="154" t="s">
        <v>10</v>
      </c>
      <c r="D39" s="155" t="str">
        <f>IF(Infos!C$15="abs","abs","")</f>
        <v/>
      </c>
      <c r="E39" s="156" t="s">
        <v>19</v>
      </c>
      <c r="F39" s="157">
        <v>0.5</v>
      </c>
      <c r="G39" s="158" t="e">
        <f>IF(Infos!$C$15="Abs","ABS",D39*F39)</f>
        <v>#VALUE!</v>
      </c>
      <c r="H39" s="159" t="s">
        <v>20</v>
      </c>
      <c r="I39" s="155" t="str">
        <f>IF(Infos!C$16="abs","abs","")</f>
        <v/>
      </c>
      <c r="J39" s="156" t="s">
        <v>19</v>
      </c>
      <c r="K39" s="157">
        <v>0.5</v>
      </c>
      <c r="L39" s="158" t="e">
        <f>IF(Infos!$C$16="Abs","ABS",I39*K39)</f>
        <v>#VALUE!</v>
      </c>
      <c r="M39" s="159" t="s">
        <v>20</v>
      </c>
      <c r="N39" s="155" t="str">
        <f>IF(Infos!C$17="abs","abs","")</f>
        <v/>
      </c>
      <c r="O39" s="156" t="s">
        <v>19</v>
      </c>
      <c r="P39" s="157">
        <v>0.5</v>
      </c>
      <c r="Q39" s="158" t="e">
        <f>IF(Infos!$C$17="Abs","ABS",N39*P39)</f>
        <v>#VALUE!</v>
      </c>
      <c r="R39" s="159" t="s">
        <v>20</v>
      </c>
      <c r="S39" s="155" t="str">
        <f>IF(Infos!C$18="abs","abs","")</f>
        <v/>
      </c>
      <c r="T39" s="156" t="s">
        <v>19</v>
      </c>
      <c r="U39" s="157">
        <v>0.5</v>
      </c>
      <c r="V39" s="158" t="e">
        <f>IF(Infos!$C$18="Abs","ABS",S39*U39)</f>
        <v>#VALUE!</v>
      </c>
      <c r="W39" s="159" t="s">
        <v>20</v>
      </c>
      <c r="X39" s="155" t="str">
        <f>IF(Infos!C$19="abs","abs","")</f>
        <v/>
      </c>
      <c r="Y39" s="156" t="s">
        <v>19</v>
      </c>
      <c r="Z39" s="157">
        <v>0.5</v>
      </c>
      <c r="AA39" s="158" t="e">
        <f>IF(Infos!$C$19="Abs","ABS",X39*Z39)</f>
        <v>#VALUE!</v>
      </c>
      <c r="AB39" s="159" t="s">
        <v>20</v>
      </c>
    </row>
    <row r="40" spans="1:28" s="54" customFormat="1" ht="45" customHeight="1" thickBot="1" x14ac:dyDescent="0.25">
      <c r="A40" s="255"/>
      <c r="B40" s="259"/>
      <c r="C40" s="49" t="s">
        <v>11</v>
      </c>
      <c r="D40" s="160" t="str">
        <f>IF(Infos!C$15="abs","abs","")</f>
        <v/>
      </c>
      <c r="E40" s="50" t="s">
        <v>19</v>
      </c>
      <c r="F40" s="51">
        <v>0.5</v>
      </c>
      <c r="G40" s="161" t="e">
        <f>IF(Infos!$C$15="Abs","ABS",D40*F40)</f>
        <v>#VALUE!</v>
      </c>
      <c r="H40" s="52" t="s">
        <v>20</v>
      </c>
      <c r="I40" s="160" t="str">
        <f>IF(Infos!C$16="abs","abs","")</f>
        <v/>
      </c>
      <c r="J40" s="50" t="s">
        <v>19</v>
      </c>
      <c r="K40" s="51">
        <v>0.5</v>
      </c>
      <c r="L40" s="161" t="e">
        <f>IF(Infos!$C$16="Abs","ABS",I40*K40)</f>
        <v>#VALUE!</v>
      </c>
      <c r="M40" s="52" t="s">
        <v>20</v>
      </c>
      <c r="N40" s="160" t="str">
        <f>IF(Infos!C$17="abs","abs","")</f>
        <v/>
      </c>
      <c r="O40" s="50" t="s">
        <v>19</v>
      </c>
      <c r="P40" s="51">
        <v>0.5</v>
      </c>
      <c r="Q40" s="161" t="e">
        <f>IF(Infos!$C$17="Abs","ABS",N40*P40)</f>
        <v>#VALUE!</v>
      </c>
      <c r="R40" s="52" t="s">
        <v>20</v>
      </c>
      <c r="S40" s="160" t="str">
        <f>IF(Infos!C$18="abs","abs","")</f>
        <v/>
      </c>
      <c r="T40" s="50" t="s">
        <v>19</v>
      </c>
      <c r="U40" s="51">
        <v>0.5</v>
      </c>
      <c r="V40" s="161" t="e">
        <f>IF(Infos!$C$18="Abs","ABS",S40*U40)</f>
        <v>#VALUE!</v>
      </c>
      <c r="W40" s="52" t="s">
        <v>20</v>
      </c>
      <c r="X40" s="160" t="str">
        <f>IF(Infos!C$19="abs","abs","")</f>
        <v/>
      </c>
      <c r="Y40" s="50" t="s">
        <v>19</v>
      </c>
      <c r="Z40" s="51">
        <v>0.5</v>
      </c>
      <c r="AA40" s="161" t="e">
        <f>IF(Infos!$C$19="Abs","ABS",X40*Z40)</f>
        <v>#VALUE!</v>
      </c>
      <c r="AB40" s="52" t="s">
        <v>20</v>
      </c>
    </row>
    <row r="41" spans="1:28" s="54" customFormat="1" ht="24" customHeight="1" x14ac:dyDescent="0.2">
      <c r="A41" s="42"/>
      <c r="B41" s="42"/>
      <c r="C41" s="42"/>
      <c r="D41" s="42"/>
      <c r="E41" s="42"/>
      <c r="F41" s="42"/>
      <c r="G41" s="232" t="e">
        <f>IF(Infos!C15="abs","abs",SUM(G27:G40))</f>
        <v>#VALUE!</v>
      </c>
      <c r="H41" s="233"/>
      <c r="I41" s="183"/>
      <c r="J41" s="184"/>
      <c r="K41" s="42"/>
      <c r="L41" s="232" t="e">
        <f>IF(Infos!C16="abs","abs",SUM(L27:L40))</f>
        <v>#VALUE!</v>
      </c>
      <c r="M41" s="233"/>
      <c r="N41" s="42"/>
      <c r="O41" s="42"/>
      <c r="P41" s="42"/>
      <c r="Q41" s="232" t="e">
        <f>IF(Infos!C17="abs","abs",SUM(Q27:Q40))</f>
        <v>#VALUE!</v>
      </c>
      <c r="R41" s="233"/>
      <c r="S41" s="42"/>
      <c r="T41" s="42"/>
      <c r="U41" s="42"/>
      <c r="V41" s="232" t="e">
        <f>IF(Infos!C18="abs","abs",SUM(V27:V40))</f>
        <v>#VALUE!</v>
      </c>
      <c r="W41" s="233"/>
      <c r="X41" s="42"/>
      <c r="Y41" s="42"/>
      <c r="Z41" s="42"/>
      <c r="AA41" s="232" t="e">
        <f>IF(Infos!C19="abs","abs",SUM(AA27:AA40))</f>
        <v>#VALUE!</v>
      </c>
      <c r="AB41" s="233"/>
    </row>
    <row r="42" spans="1:28" s="54" customFormat="1" ht="24" customHeight="1" thickBot="1" x14ac:dyDescent="0.25">
      <c r="A42" s="42"/>
      <c r="B42" s="42"/>
      <c r="C42" s="42"/>
      <c r="D42" s="42"/>
      <c r="E42" s="42"/>
      <c r="F42" s="42"/>
      <c r="G42" s="65" t="e">
        <f>IF(Infos!$C$15="ABS","ABS",CEILING((G41/7),0.5))</f>
        <v>#VALUE!</v>
      </c>
      <c r="H42" s="66" t="s">
        <v>19</v>
      </c>
      <c r="I42" s="42"/>
      <c r="J42" s="42"/>
      <c r="K42" s="42"/>
      <c r="L42" s="65" t="e">
        <f>IF(Infos!C16="ABS","ABS",CEILING((L41/7),0.5))</f>
        <v>#VALUE!</v>
      </c>
      <c r="M42" s="66" t="s">
        <v>19</v>
      </c>
      <c r="N42" s="42"/>
      <c r="O42" s="42"/>
      <c r="P42" s="42"/>
      <c r="Q42" s="65" t="e">
        <f>IF(Infos!C17="ABS","ABS",CEILING((Q41/7),0.5))</f>
        <v>#VALUE!</v>
      </c>
      <c r="R42" s="66" t="s">
        <v>19</v>
      </c>
      <c r="S42" s="42"/>
      <c r="T42" s="42"/>
      <c r="U42" s="42"/>
      <c r="V42" s="65" t="e">
        <f>IF(Infos!C18="ABS","ABS",CEILING((V41/7),0.5))</f>
        <v>#VALUE!</v>
      </c>
      <c r="W42" s="66" t="s">
        <v>19</v>
      </c>
      <c r="X42" s="42"/>
      <c r="Y42" s="42"/>
      <c r="Z42" s="42"/>
      <c r="AA42" s="65" t="e">
        <f>IF(Infos!C19="ABS","ABS",CEILING((AA41/7),0.5))</f>
        <v>#VALUE!</v>
      </c>
      <c r="AB42" s="66" t="s">
        <v>19</v>
      </c>
    </row>
    <row r="43" spans="1:28" s="54" customFormat="1" ht="7.5" customHeight="1" x14ac:dyDescent="0.2">
      <c r="A43" s="32"/>
      <c r="B43" s="32"/>
      <c r="C43" s="32"/>
      <c r="D43" s="32"/>
      <c r="E43" s="32"/>
      <c r="F43" s="32"/>
      <c r="G43" s="40"/>
      <c r="H43" s="32"/>
      <c r="I43" s="32"/>
      <c r="J43" s="32"/>
      <c r="K43" s="32"/>
      <c r="L43" s="40"/>
      <c r="M43" s="32"/>
      <c r="N43" s="32"/>
      <c r="O43" s="32"/>
      <c r="P43" s="32"/>
      <c r="Q43" s="40"/>
      <c r="R43" s="32"/>
      <c r="S43" s="32"/>
      <c r="T43" s="32"/>
      <c r="U43" s="32"/>
      <c r="V43" s="40"/>
      <c r="W43" s="32"/>
      <c r="X43" s="32"/>
      <c r="Y43" s="32"/>
      <c r="Z43" s="32"/>
      <c r="AA43" s="40"/>
      <c r="AB43" s="32"/>
    </row>
    <row r="44" spans="1:28" s="54" customFormat="1" x14ac:dyDescent="0.2">
      <c r="B44" s="56"/>
      <c r="G44" s="55"/>
      <c r="L44" s="55"/>
      <c r="Q44" s="55"/>
      <c r="V44" s="55"/>
      <c r="AA44" s="55"/>
    </row>
    <row r="45" spans="1:28" s="54" customFormat="1" ht="84" customHeight="1" x14ac:dyDescent="0.2">
      <c r="A45" s="39" t="s">
        <v>14</v>
      </c>
      <c r="B45" s="32"/>
      <c r="C45" s="32"/>
      <c r="D45" s="32"/>
      <c r="E45" s="32"/>
      <c r="F45" s="32"/>
      <c r="G45" s="40"/>
      <c r="H45" s="32"/>
      <c r="I45" s="32"/>
      <c r="J45" s="32"/>
      <c r="K45" s="32"/>
      <c r="L45" s="40"/>
      <c r="M45" s="32"/>
      <c r="N45" s="32"/>
      <c r="O45" s="32"/>
      <c r="P45" s="32"/>
      <c r="Q45" s="40"/>
      <c r="R45" s="32"/>
      <c r="S45" s="32"/>
      <c r="T45" s="32"/>
      <c r="U45" s="32"/>
      <c r="V45" s="40"/>
      <c r="W45" s="230" t="s">
        <v>36</v>
      </c>
      <c r="X45" s="231"/>
      <c r="Y45" s="275">
        <f>Infos!$F$3</f>
        <v>0</v>
      </c>
      <c r="Z45" s="231"/>
      <c r="AA45" s="231"/>
      <c r="AB45" s="231"/>
    </row>
    <row r="46" spans="1:28" s="54" customFormat="1" ht="27" customHeight="1" thickBot="1" x14ac:dyDescent="0.25">
      <c r="A46" s="41" t="s">
        <v>15</v>
      </c>
      <c r="B46" s="42"/>
      <c r="C46" s="32"/>
      <c r="D46" s="42"/>
      <c r="E46" s="42"/>
      <c r="F46" s="42"/>
      <c r="G46" s="242" t="s">
        <v>31</v>
      </c>
      <c r="H46" s="243"/>
      <c r="I46" s="244">
        <f>Infos!$B$7</f>
        <v>0</v>
      </c>
      <c r="J46" s="244"/>
      <c r="K46" s="244"/>
      <c r="L46" s="40"/>
      <c r="M46" s="242" t="s">
        <v>32</v>
      </c>
      <c r="N46" s="243"/>
      <c r="O46" s="243"/>
      <c r="P46" s="243"/>
      <c r="Q46" s="243"/>
      <c r="R46" s="229">
        <f>Infos!$I$3</f>
        <v>0</v>
      </c>
      <c r="S46" s="229"/>
      <c r="T46" s="229"/>
      <c r="U46" s="229"/>
      <c r="V46" s="229"/>
      <c r="W46" s="32"/>
      <c r="X46" s="32"/>
      <c r="Y46" s="42"/>
      <c r="Z46" s="32"/>
      <c r="AA46" s="40"/>
      <c r="AB46" s="32"/>
    </row>
    <row r="47" spans="1:28" s="54" customFormat="1" ht="18" customHeight="1" thickBot="1" x14ac:dyDescent="0.25">
      <c r="A47" s="42"/>
      <c r="B47" s="42"/>
      <c r="C47" s="42"/>
      <c r="D47" s="43" t="s">
        <v>70</v>
      </c>
      <c r="E47" s="44"/>
      <c r="F47" s="67" t="s">
        <v>76</v>
      </c>
      <c r="G47" s="227">
        <f>Infos!B20</f>
        <v>0</v>
      </c>
      <c r="H47" s="228"/>
      <c r="I47" s="45" t="s">
        <v>71</v>
      </c>
      <c r="J47" s="46"/>
      <c r="K47" s="67" t="s">
        <v>76</v>
      </c>
      <c r="L47" s="227">
        <f>Infos!B21</f>
        <v>0</v>
      </c>
      <c r="M47" s="228"/>
      <c r="N47" s="45" t="s">
        <v>71</v>
      </c>
      <c r="O47" s="46"/>
      <c r="P47" s="67" t="s">
        <v>76</v>
      </c>
      <c r="Q47" s="227">
        <f>Infos!B22</f>
        <v>0</v>
      </c>
      <c r="R47" s="228"/>
      <c r="S47" s="252" t="s">
        <v>71</v>
      </c>
      <c r="T47" s="253"/>
      <c r="U47" s="67" t="s">
        <v>76</v>
      </c>
      <c r="V47" s="227">
        <f>Infos!B23</f>
        <v>0</v>
      </c>
      <c r="W47" s="228"/>
      <c r="X47" s="252" t="s">
        <v>71</v>
      </c>
      <c r="Y47" s="253"/>
      <c r="Z47" s="67" t="s">
        <v>76</v>
      </c>
      <c r="AA47" s="227">
        <f>Infos!B24</f>
        <v>0</v>
      </c>
      <c r="AB47" s="228"/>
    </row>
    <row r="48" spans="1:28" s="54" customFormat="1" ht="63" customHeight="1" thickBot="1" x14ac:dyDescent="0.25">
      <c r="A48" s="47" t="s">
        <v>1</v>
      </c>
      <c r="B48" s="148" t="s">
        <v>2</v>
      </c>
      <c r="C48" s="149" t="s">
        <v>3</v>
      </c>
      <c r="D48" s="234" t="s">
        <v>12</v>
      </c>
      <c r="E48" s="234"/>
      <c r="F48" s="149" t="s">
        <v>69</v>
      </c>
      <c r="G48" s="238" t="s">
        <v>13</v>
      </c>
      <c r="H48" s="239"/>
      <c r="I48" s="234" t="s">
        <v>12</v>
      </c>
      <c r="J48" s="234"/>
      <c r="K48" s="149" t="s">
        <v>69</v>
      </c>
      <c r="L48" s="238" t="s">
        <v>13</v>
      </c>
      <c r="M48" s="239"/>
      <c r="N48" s="234" t="s">
        <v>12</v>
      </c>
      <c r="O48" s="234"/>
      <c r="P48" s="149" t="s">
        <v>69</v>
      </c>
      <c r="Q48" s="238" t="s">
        <v>13</v>
      </c>
      <c r="R48" s="239"/>
      <c r="S48" s="234" t="s">
        <v>12</v>
      </c>
      <c r="T48" s="234"/>
      <c r="U48" s="149" t="s">
        <v>69</v>
      </c>
      <c r="V48" s="238" t="s">
        <v>13</v>
      </c>
      <c r="W48" s="239"/>
      <c r="X48" s="234" t="s">
        <v>12</v>
      </c>
      <c r="Y48" s="234"/>
      <c r="Z48" s="149" t="s">
        <v>69</v>
      </c>
      <c r="AA48" s="238" t="s">
        <v>13</v>
      </c>
      <c r="AB48" s="239"/>
    </row>
    <row r="49" spans="1:28" s="54" customFormat="1" ht="15.95" customHeight="1" x14ac:dyDescent="0.2">
      <c r="A49" s="245" t="s">
        <v>25</v>
      </c>
      <c r="B49" s="262" t="s">
        <v>16</v>
      </c>
      <c r="C49" s="154" t="s">
        <v>4</v>
      </c>
      <c r="D49" s="155" t="str">
        <f>IF(Infos!C$20="abs","abs","")</f>
        <v/>
      </c>
      <c r="E49" s="156" t="s">
        <v>19</v>
      </c>
      <c r="F49" s="157">
        <v>0.5</v>
      </c>
      <c r="G49" s="158" t="e">
        <f>IF(Infos!$C$20="Abs","ABS",D49*F49)</f>
        <v>#VALUE!</v>
      </c>
      <c r="H49" s="159" t="s">
        <v>20</v>
      </c>
      <c r="I49" s="155" t="str">
        <f>IF(Infos!C$21="abs","abs","")</f>
        <v/>
      </c>
      <c r="J49" s="156" t="s">
        <v>19</v>
      </c>
      <c r="K49" s="157">
        <v>0.5</v>
      </c>
      <c r="L49" s="158" t="e">
        <f>IF(Infos!$C$21="Abs","ABS",I49*K49)</f>
        <v>#VALUE!</v>
      </c>
      <c r="M49" s="159" t="s">
        <v>20</v>
      </c>
      <c r="N49" s="155" t="str">
        <f>IF(Infos!C$22="abs","abs","")</f>
        <v/>
      </c>
      <c r="O49" s="156" t="s">
        <v>19</v>
      </c>
      <c r="P49" s="157">
        <v>0.5</v>
      </c>
      <c r="Q49" s="158" t="e">
        <f>IF(Infos!$C$22="Abs","ABS",N49*P49)</f>
        <v>#VALUE!</v>
      </c>
      <c r="R49" s="159" t="s">
        <v>20</v>
      </c>
      <c r="S49" s="155" t="str">
        <f>IF(Infos!C$23="abs","abs","")</f>
        <v/>
      </c>
      <c r="T49" s="156" t="s">
        <v>19</v>
      </c>
      <c r="U49" s="157">
        <v>0.5</v>
      </c>
      <c r="V49" s="158" t="e">
        <f>IF(Infos!$C$23="Abs","ABS",S49*U49)</f>
        <v>#VALUE!</v>
      </c>
      <c r="W49" s="159" t="s">
        <v>20</v>
      </c>
      <c r="X49" s="155" t="str">
        <f>IF(Infos!C$24="abs","abs","")</f>
        <v/>
      </c>
      <c r="Y49" s="156" t="s">
        <v>19</v>
      </c>
      <c r="Z49" s="157">
        <v>0.5</v>
      </c>
      <c r="AA49" s="158" t="e">
        <f>IF(Infos!$C$24="Abs","ABS",X49*Z49)</f>
        <v>#VALUE!</v>
      </c>
      <c r="AB49" s="159" t="s">
        <v>20</v>
      </c>
    </row>
    <row r="50" spans="1:28" s="54" customFormat="1" ht="15.95" customHeight="1" x14ac:dyDescent="0.2">
      <c r="A50" s="245"/>
      <c r="B50" s="263"/>
      <c r="C50" s="143" t="s">
        <v>5</v>
      </c>
      <c r="D50" s="61" t="str">
        <f>IF(Infos!C$20="abs","abs","")</f>
        <v/>
      </c>
      <c r="E50" s="48" t="s">
        <v>19</v>
      </c>
      <c r="F50" s="142">
        <v>0.5</v>
      </c>
      <c r="G50" s="140" t="e">
        <f>IF(Infos!$C$20="Abs","ABS",D50*F50)</f>
        <v>#VALUE!</v>
      </c>
      <c r="H50" s="141" t="s">
        <v>20</v>
      </c>
      <c r="I50" s="61" t="str">
        <f>IF(Infos!C$21="abs","abs","")</f>
        <v/>
      </c>
      <c r="J50" s="48" t="s">
        <v>19</v>
      </c>
      <c r="K50" s="142">
        <v>0.5</v>
      </c>
      <c r="L50" s="140" t="e">
        <f>IF(Infos!$C$21="Abs","ABS",I50*K50)</f>
        <v>#VALUE!</v>
      </c>
      <c r="M50" s="141" t="s">
        <v>20</v>
      </c>
      <c r="N50" s="61" t="str">
        <f>IF(Infos!C$22="abs","abs","")</f>
        <v/>
      </c>
      <c r="O50" s="48" t="s">
        <v>19</v>
      </c>
      <c r="P50" s="142">
        <v>0.5</v>
      </c>
      <c r="Q50" s="140" t="e">
        <f>IF(Infos!$C$22="Abs","ABS",N50*P50)</f>
        <v>#VALUE!</v>
      </c>
      <c r="R50" s="141" t="s">
        <v>20</v>
      </c>
      <c r="S50" s="61" t="str">
        <f>IF(Infos!C$23="abs","abs","")</f>
        <v/>
      </c>
      <c r="T50" s="48" t="s">
        <v>19</v>
      </c>
      <c r="U50" s="142">
        <v>0.5</v>
      </c>
      <c r="V50" s="140" t="e">
        <f>IF(Infos!$C$23="Abs","ABS",S50*U50)</f>
        <v>#VALUE!</v>
      </c>
      <c r="W50" s="141" t="s">
        <v>20</v>
      </c>
      <c r="X50" s="61" t="str">
        <f>IF(Infos!C$24="abs","abs","")</f>
        <v/>
      </c>
      <c r="Y50" s="48" t="s">
        <v>19</v>
      </c>
      <c r="Z50" s="142">
        <v>0.5</v>
      </c>
      <c r="AA50" s="140" t="e">
        <f>IF(Infos!$C$24="Abs","ABS",X50*Z50)</f>
        <v>#VALUE!</v>
      </c>
      <c r="AB50" s="141" t="s">
        <v>20</v>
      </c>
    </row>
    <row r="51" spans="1:28" s="54" customFormat="1" ht="15.95" customHeight="1" thickBot="1" x14ac:dyDescent="0.25">
      <c r="A51" s="245"/>
      <c r="B51" s="264"/>
      <c r="C51" s="49" t="s">
        <v>6</v>
      </c>
      <c r="D51" s="160" t="str">
        <f>IF(Infos!C$20="abs","abs","")</f>
        <v/>
      </c>
      <c r="E51" s="50" t="s">
        <v>19</v>
      </c>
      <c r="F51" s="51">
        <v>1</v>
      </c>
      <c r="G51" s="161" t="e">
        <f>IF(Infos!$C$20="Abs","ABS",D51*F51)</f>
        <v>#VALUE!</v>
      </c>
      <c r="H51" s="52" t="s">
        <v>19</v>
      </c>
      <c r="I51" s="160" t="str">
        <f>IF(Infos!C$21="abs","abs","")</f>
        <v/>
      </c>
      <c r="J51" s="50" t="s">
        <v>19</v>
      </c>
      <c r="K51" s="51">
        <v>1</v>
      </c>
      <c r="L51" s="161" t="e">
        <f>IF(Infos!$C$21="Abs","ABS",I51*K51)</f>
        <v>#VALUE!</v>
      </c>
      <c r="M51" s="52" t="s">
        <v>19</v>
      </c>
      <c r="N51" s="160" t="str">
        <f>IF(Infos!C$22="abs","abs","")</f>
        <v/>
      </c>
      <c r="O51" s="50" t="s">
        <v>19</v>
      </c>
      <c r="P51" s="51">
        <v>1</v>
      </c>
      <c r="Q51" s="161" t="e">
        <f>IF(Infos!$C$22="Abs","ABS",N51*P51)</f>
        <v>#VALUE!</v>
      </c>
      <c r="R51" s="52" t="s">
        <v>19</v>
      </c>
      <c r="S51" s="160" t="str">
        <f>IF(Infos!C$23="abs","abs","")</f>
        <v/>
      </c>
      <c r="T51" s="50" t="s">
        <v>19</v>
      </c>
      <c r="U51" s="51">
        <v>1</v>
      </c>
      <c r="V51" s="161" t="e">
        <f>IF(Infos!$C$23="Abs","ABS",S51*U51)</f>
        <v>#VALUE!</v>
      </c>
      <c r="W51" s="52" t="s">
        <v>19</v>
      </c>
      <c r="X51" s="160" t="str">
        <f>IF(Infos!C$24="abs","abs","")</f>
        <v/>
      </c>
      <c r="Y51" s="50" t="s">
        <v>19</v>
      </c>
      <c r="Z51" s="51">
        <v>1</v>
      </c>
      <c r="AA51" s="161" t="e">
        <f>IF(Infos!$C$24="Abs","ABS",X51*Z51)</f>
        <v>#VALUE!</v>
      </c>
      <c r="AB51" s="52" t="s">
        <v>19</v>
      </c>
    </row>
    <row r="52" spans="1:28" s="54" customFormat="1" ht="24.75" thickBot="1" x14ac:dyDescent="0.25">
      <c r="A52" s="245"/>
      <c r="B52" s="172" t="s">
        <v>17</v>
      </c>
      <c r="C52" s="163" t="s">
        <v>7</v>
      </c>
      <c r="D52" s="164" t="str">
        <f>IF(Infos!C$20="abs","abs","")</f>
        <v/>
      </c>
      <c r="E52" s="165" t="s">
        <v>19</v>
      </c>
      <c r="F52" s="166">
        <v>0.5</v>
      </c>
      <c r="G52" s="250" t="e">
        <f>IF(Infos!$C$20="ABS","ABS",((D52*0.5)+(D53*0.25)+(D54*0.25)+(D55)))</f>
        <v>#VALUE!</v>
      </c>
      <c r="H52" s="248" t="s">
        <v>21</v>
      </c>
      <c r="I52" s="173" t="str">
        <f>IF(Infos!C$21="abs","abs","")</f>
        <v/>
      </c>
      <c r="J52" s="165" t="s">
        <v>19</v>
      </c>
      <c r="K52" s="166">
        <v>0.5</v>
      </c>
      <c r="L52" s="250" t="e">
        <f>IF(Infos!$C$21="ABS","ABS",((I52*0.5)+(I53*0.25)+(I54*0.25)+(I55)))</f>
        <v>#VALUE!</v>
      </c>
      <c r="M52" s="248" t="s">
        <v>21</v>
      </c>
      <c r="N52" s="173" t="str">
        <f>IF(Infos!C$22="abs","abs","")</f>
        <v/>
      </c>
      <c r="O52" s="165" t="s">
        <v>19</v>
      </c>
      <c r="P52" s="166">
        <v>0.5</v>
      </c>
      <c r="Q52" s="250" t="e">
        <f>IF(Infos!$C$22="ABS","ABS",((N52*0.5)+(N53*0.25)+(N54*0.25)+(N55)))</f>
        <v>#VALUE!</v>
      </c>
      <c r="R52" s="248" t="s">
        <v>21</v>
      </c>
      <c r="S52" s="173" t="str">
        <f>IF(Infos!C$23="abs","abs","")</f>
        <v/>
      </c>
      <c r="T52" s="165" t="s">
        <v>19</v>
      </c>
      <c r="U52" s="166">
        <v>0.5</v>
      </c>
      <c r="V52" s="250" t="e">
        <f>IF(Infos!$C$23="ABS","ABS",((S52*0.5)+(S53*0.25)+(S54*0.25)+(S55)))</f>
        <v>#VALUE!</v>
      </c>
      <c r="W52" s="248" t="s">
        <v>21</v>
      </c>
      <c r="X52" s="173" t="str">
        <f>IF(Infos!C$24="abs","abs","")</f>
        <v/>
      </c>
      <c r="Y52" s="165" t="s">
        <v>19</v>
      </c>
      <c r="Z52" s="166">
        <v>0.5</v>
      </c>
      <c r="AA52" s="250" t="e">
        <f>IF(Infos!$C$24="ABS","ABS",((X52*0.5)+(X53*0.25)+(X54*0.25)+(X55)))</f>
        <v>#VALUE!</v>
      </c>
      <c r="AB52" s="248" t="s">
        <v>21</v>
      </c>
    </row>
    <row r="53" spans="1:28" s="54" customFormat="1" ht="15.95" customHeight="1" x14ac:dyDescent="0.2">
      <c r="A53" s="245"/>
      <c r="B53" s="266" t="s">
        <v>18</v>
      </c>
      <c r="C53" s="151" t="s">
        <v>4</v>
      </c>
      <c r="D53" s="152" t="str">
        <f>IF(Infos!C$20="abs","abs","")</f>
        <v/>
      </c>
      <c r="E53" s="153" t="s">
        <v>19</v>
      </c>
      <c r="F53" s="150">
        <v>0.25</v>
      </c>
      <c r="G53" s="236"/>
      <c r="H53" s="240"/>
      <c r="I53" s="152" t="str">
        <f>IF(Infos!C$21="abs","abs","")</f>
        <v/>
      </c>
      <c r="J53" s="153" t="s">
        <v>19</v>
      </c>
      <c r="K53" s="150">
        <v>0.25</v>
      </c>
      <c r="L53" s="236"/>
      <c r="M53" s="240"/>
      <c r="N53" s="152" t="str">
        <f>IF(Infos!C$22="abs","abs","")</f>
        <v/>
      </c>
      <c r="O53" s="153" t="s">
        <v>19</v>
      </c>
      <c r="P53" s="150">
        <v>0.25</v>
      </c>
      <c r="Q53" s="236"/>
      <c r="R53" s="240"/>
      <c r="S53" s="152" t="str">
        <f>IF(Infos!C$23="abs","abs","")</f>
        <v/>
      </c>
      <c r="T53" s="153" t="s">
        <v>19</v>
      </c>
      <c r="U53" s="150">
        <v>0.25</v>
      </c>
      <c r="V53" s="236"/>
      <c r="W53" s="240"/>
      <c r="X53" s="152" t="str">
        <f>IF(Infos!C$24="abs","abs","")</f>
        <v/>
      </c>
      <c r="Y53" s="153" t="s">
        <v>19</v>
      </c>
      <c r="Z53" s="150">
        <v>0.25</v>
      </c>
      <c r="AA53" s="236"/>
      <c r="AB53" s="240"/>
    </row>
    <row r="54" spans="1:28" s="54" customFormat="1" ht="15.95" customHeight="1" x14ac:dyDescent="0.2">
      <c r="A54" s="245"/>
      <c r="B54" s="267"/>
      <c r="C54" s="143" t="s">
        <v>5</v>
      </c>
      <c r="D54" s="61" t="str">
        <f>IF(Infos!C$20="abs","abs","")</f>
        <v/>
      </c>
      <c r="E54" s="48" t="s">
        <v>19</v>
      </c>
      <c r="F54" s="142">
        <v>0.25</v>
      </c>
      <c r="G54" s="236"/>
      <c r="H54" s="240"/>
      <c r="I54" s="61" t="str">
        <f>IF(Infos!C$21="abs","abs","")</f>
        <v/>
      </c>
      <c r="J54" s="48" t="s">
        <v>19</v>
      </c>
      <c r="K54" s="142">
        <v>0.25</v>
      </c>
      <c r="L54" s="236"/>
      <c r="M54" s="240"/>
      <c r="N54" s="61" t="str">
        <f>IF(Infos!C$22="abs","abs","")</f>
        <v/>
      </c>
      <c r="O54" s="48" t="s">
        <v>19</v>
      </c>
      <c r="P54" s="142">
        <v>0.25</v>
      </c>
      <c r="Q54" s="236"/>
      <c r="R54" s="240"/>
      <c r="S54" s="61" t="str">
        <f>IF(Infos!C$23="abs","abs","")</f>
        <v/>
      </c>
      <c r="T54" s="48" t="s">
        <v>19</v>
      </c>
      <c r="U54" s="142">
        <v>0.25</v>
      </c>
      <c r="V54" s="236"/>
      <c r="W54" s="240"/>
      <c r="X54" s="61" t="str">
        <f>IF(Infos!C$24="abs","abs","")</f>
        <v/>
      </c>
      <c r="Y54" s="48" t="s">
        <v>19</v>
      </c>
      <c r="Z54" s="142">
        <v>0.25</v>
      </c>
      <c r="AA54" s="236"/>
      <c r="AB54" s="240"/>
    </row>
    <row r="55" spans="1:28" s="54" customFormat="1" ht="15.95" customHeight="1" thickBot="1" x14ac:dyDescent="0.25">
      <c r="A55" s="245"/>
      <c r="B55" s="268"/>
      <c r="C55" s="49" t="s">
        <v>6</v>
      </c>
      <c r="D55" s="160" t="str">
        <f>IF(Infos!C$20="abs","abs","")</f>
        <v/>
      </c>
      <c r="E55" s="50" t="s">
        <v>19</v>
      </c>
      <c r="F55" s="51">
        <v>1</v>
      </c>
      <c r="G55" s="251"/>
      <c r="H55" s="249"/>
      <c r="I55" s="160" t="str">
        <f>IF(Infos!C$21="abs","abs","")</f>
        <v/>
      </c>
      <c r="J55" s="50" t="s">
        <v>19</v>
      </c>
      <c r="K55" s="51">
        <v>1</v>
      </c>
      <c r="L55" s="251"/>
      <c r="M55" s="249"/>
      <c r="N55" s="160" t="str">
        <f>IF(Infos!C$22="abs","abs","")</f>
        <v/>
      </c>
      <c r="O55" s="50" t="s">
        <v>19</v>
      </c>
      <c r="P55" s="51">
        <v>1</v>
      </c>
      <c r="Q55" s="251"/>
      <c r="R55" s="249"/>
      <c r="S55" s="160" t="str">
        <f>IF(Infos!C$23="abs","abs","")</f>
        <v/>
      </c>
      <c r="T55" s="50" t="s">
        <v>19</v>
      </c>
      <c r="U55" s="51">
        <v>1</v>
      </c>
      <c r="V55" s="251"/>
      <c r="W55" s="249"/>
      <c r="X55" s="160" t="str">
        <f>IF(Infos!C$24="abs","abs","")</f>
        <v/>
      </c>
      <c r="Y55" s="50" t="s">
        <v>19</v>
      </c>
      <c r="Z55" s="51">
        <v>1</v>
      </c>
      <c r="AA55" s="251"/>
      <c r="AB55" s="249"/>
    </row>
    <row r="56" spans="1:28" ht="24.75" customHeight="1" x14ac:dyDescent="0.2">
      <c r="A56" s="245"/>
      <c r="B56" s="262" t="s">
        <v>22</v>
      </c>
      <c r="C56" s="154" t="s">
        <v>4</v>
      </c>
      <c r="D56" s="155" t="str">
        <f>IF(Infos!C$20="abs","abs","")</f>
        <v/>
      </c>
      <c r="E56" s="156" t="s">
        <v>19</v>
      </c>
      <c r="F56" s="157">
        <v>0.25</v>
      </c>
      <c r="G56" s="223" t="e">
        <f>IF(Infos!C20="Abs","ABS",(D56*F56)+(D57*F57))</f>
        <v>#VALUE!</v>
      </c>
      <c r="H56" s="225" t="s">
        <v>20</v>
      </c>
      <c r="I56" s="155" t="str">
        <f>IF(Infos!C$21="abs","abs","")</f>
        <v/>
      </c>
      <c r="J56" s="156" t="s">
        <v>19</v>
      </c>
      <c r="K56" s="157">
        <v>0.25</v>
      </c>
      <c r="L56" s="223" t="e">
        <f>IF(Infos!C21="Abs","ABS",(I56*K56)+(I57*K57))</f>
        <v>#VALUE!</v>
      </c>
      <c r="M56" s="225" t="s">
        <v>20</v>
      </c>
      <c r="N56" s="155" t="str">
        <f>IF(Infos!C$22="abs","abs","")</f>
        <v/>
      </c>
      <c r="O56" s="156" t="s">
        <v>19</v>
      </c>
      <c r="P56" s="157">
        <v>0.25</v>
      </c>
      <c r="Q56" s="223" t="e">
        <f>IF(Infos!C22="Abs","ABS",(N56*P56)+(N57*P57))</f>
        <v>#VALUE!</v>
      </c>
      <c r="R56" s="225" t="s">
        <v>20</v>
      </c>
      <c r="S56" s="155" t="str">
        <f>IF(Infos!C$23="abs","abs","")</f>
        <v/>
      </c>
      <c r="T56" s="156" t="s">
        <v>19</v>
      </c>
      <c r="U56" s="157">
        <v>0.25</v>
      </c>
      <c r="V56" s="223" t="e">
        <f>IF(Infos!C23="Abs","ABS",(S56*U56)+(S57*U57))</f>
        <v>#VALUE!</v>
      </c>
      <c r="W56" s="225" t="s">
        <v>20</v>
      </c>
      <c r="X56" s="155" t="str">
        <f>IF(Infos!C$24="abs","abs","")</f>
        <v/>
      </c>
      <c r="Y56" s="156" t="s">
        <v>19</v>
      </c>
      <c r="Z56" s="157">
        <v>0.25</v>
      </c>
      <c r="AA56" s="223" t="e">
        <f>IF(Infos!C24="Abs","ABS",(X56*Z56)+(X57*Z57))</f>
        <v>#VALUE!</v>
      </c>
      <c r="AB56" s="225" t="s">
        <v>20</v>
      </c>
    </row>
    <row r="57" spans="1:28" ht="24.75" customHeight="1" x14ac:dyDescent="0.2">
      <c r="A57" s="245"/>
      <c r="B57" s="263"/>
      <c r="C57" s="143" t="s">
        <v>84</v>
      </c>
      <c r="D57" s="61" t="str">
        <f>IF(Infos!C$20="abs","abs","")</f>
        <v/>
      </c>
      <c r="E57" s="48" t="s">
        <v>19</v>
      </c>
      <c r="F57" s="142">
        <v>0.25</v>
      </c>
      <c r="G57" s="224"/>
      <c r="H57" s="226"/>
      <c r="I57" s="61" t="str">
        <f>IF(Infos!C$21="abs","abs","")</f>
        <v/>
      </c>
      <c r="J57" s="48" t="s">
        <v>19</v>
      </c>
      <c r="K57" s="142">
        <v>0.25</v>
      </c>
      <c r="L57" s="224"/>
      <c r="M57" s="226"/>
      <c r="N57" s="61" t="str">
        <f>IF(Infos!C$22="abs","abs","")</f>
        <v/>
      </c>
      <c r="O57" s="48"/>
      <c r="P57" s="142">
        <v>0.25</v>
      </c>
      <c r="Q57" s="224"/>
      <c r="R57" s="226"/>
      <c r="S57" s="61" t="str">
        <f>IF(Infos!C$23="abs","abs","")</f>
        <v/>
      </c>
      <c r="T57" s="48" t="s">
        <v>19</v>
      </c>
      <c r="U57" s="142">
        <v>0.25</v>
      </c>
      <c r="V57" s="224"/>
      <c r="W57" s="226"/>
      <c r="X57" s="61" t="str">
        <f>IF(Infos!C$24="abs","abs","")</f>
        <v/>
      </c>
      <c r="Y57" s="48" t="s">
        <v>19</v>
      </c>
      <c r="Z57" s="142">
        <v>0.25</v>
      </c>
      <c r="AA57" s="224"/>
      <c r="AB57" s="226"/>
    </row>
    <row r="58" spans="1:28" ht="15.95" customHeight="1" thickBot="1" x14ac:dyDescent="0.25">
      <c r="A58" s="245"/>
      <c r="B58" s="264"/>
      <c r="C58" s="49" t="s">
        <v>6</v>
      </c>
      <c r="D58" s="160" t="str">
        <f>IF(Infos!C$20="abs","abs","")</f>
        <v/>
      </c>
      <c r="E58" s="50" t="s">
        <v>19</v>
      </c>
      <c r="F58" s="51">
        <v>0.5</v>
      </c>
      <c r="G58" s="161" t="e">
        <f>IF(Infos!C20="ABS","ABS",D58*F58)</f>
        <v>#VALUE!</v>
      </c>
      <c r="H58" s="52" t="s">
        <v>20</v>
      </c>
      <c r="I58" s="160" t="str">
        <f>IF(Infos!C$21="abs","abs","")</f>
        <v/>
      </c>
      <c r="J58" s="50" t="s">
        <v>19</v>
      </c>
      <c r="K58" s="51">
        <v>0.5</v>
      </c>
      <c r="L58" s="161" t="e">
        <f>IF(Infos!$C$21="Abs","ABS",I58*K58)</f>
        <v>#VALUE!</v>
      </c>
      <c r="M58" s="52" t="s">
        <v>20</v>
      </c>
      <c r="N58" s="160" t="str">
        <f>IF(Infos!C$22="abs","abs","")</f>
        <v/>
      </c>
      <c r="O58" s="50" t="s">
        <v>19</v>
      </c>
      <c r="P58" s="51">
        <v>0.5</v>
      </c>
      <c r="Q58" s="161" t="e">
        <f>IF(Infos!$C$22="Abs","ABS",N58*P58)</f>
        <v>#VALUE!</v>
      </c>
      <c r="R58" s="52" t="s">
        <v>20</v>
      </c>
      <c r="S58" s="160" t="str">
        <f>IF(Infos!C$23="abs","abs","")</f>
        <v/>
      </c>
      <c r="T58" s="50" t="s">
        <v>19</v>
      </c>
      <c r="U58" s="51">
        <v>0.5</v>
      </c>
      <c r="V58" s="161" t="e">
        <f>IF(Infos!$C$23="Abs","ABS",S58*U58)</f>
        <v>#VALUE!</v>
      </c>
      <c r="W58" s="52" t="s">
        <v>20</v>
      </c>
      <c r="X58" s="160" t="str">
        <f>IF(Infos!C$24="abs","abs","")</f>
        <v/>
      </c>
      <c r="Y58" s="50" t="s">
        <v>19</v>
      </c>
      <c r="Z58" s="51">
        <v>0.5</v>
      </c>
      <c r="AA58" s="161" t="e">
        <f>IF(Infos!$C$24="Abs","ABS",X58*Z58)</f>
        <v>#VALUE!</v>
      </c>
      <c r="AB58" s="52" t="s">
        <v>20</v>
      </c>
    </row>
    <row r="59" spans="1:28" s="54" customFormat="1" ht="25.15" customHeight="1" thickBot="1" x14ac:dyDescent="0.25">
      <c r="A59" s="245"/>
      <c r="B59" s="162" t="s">
        <v>23</v>
      </c>
      <c r="C59" s="163" t="s">
        <v>8</v>
      </c>
      <c r="D59" s="164" t="str">
        <f>IF(Infos!C$20="abs","abs","")</f>
        <v/>
      </c>
      <c r="E59" s="165" t="s">
        <v>19</v>
      </c>
      <c r="F59" s="166">
        <v>0.5</v>
      </c>
      <c r="G59" s="167" t="e">
        <f>IF(Infos!$C$20="Abs","ABS",D59*F59)</f>
        <v>#VALUE!</v>
      </c>
      <c r="H59" s="168" t="s">
        <v>20</v>
      </c>
      <c r="I59" s="164" t="str">
        <f>IF(Infos!C$21="abs","abs","")</f>
        <v/>
      </c>
      <c r="J59" s="165" t="s">
        <v>19</v>
      </c>
      <c r="K59" s="166">
        <v>0.5</v>
      </c>
      <c r="L59" s="167" t="e">
        <f>IF(Infos!$C$21="Abs","ABS",I59*K59)</f>
        <v>#VALUE!</v>
      </c>
      <c r="M59" s="168" t="s">
        <v>20</v>
      </c>
      <c r="N59" s="164" t="str">
        <f>IF(Infos!C$22="abs","abs","")</f>
        <v/>
      </c>
      <c r="O59" s="165" t="s">
        <v>19</v>
      </c>
      <c r="P59" s="166">
        <v>0.5</v>
      </c>
      <c r="Q59" s="167" t="e">
        <f>IF(Infos!$C$22="Abs","ABS",N59*P59)</f>
        <v>#VALUE!</v>
      </c>
      <c r="R59" s="168" t="s">
        <v>20</v>
      </c>
      <c r="S59" s="164" t="str">
        <f>IF(Infos!C$23="abs","abs","")</f>
        <v/>
      </c>
      <c r="T59" s="165" t="s">
        <v>19</v>
      </c>
      <c r="U59" s="166">
        <v>0.5</v>
      </c>
      <c r="V59" s="167" t="e">
        <f>IF(Infos!$C$23="Abs","ABS",S59*U59)</f>
        <v>#VALUE!</v>
      </c>
      <c r="W59" s="168" t="s">
        <v>20</v>
      </c>
      <c r="X59" s="164" t="str">
        <f>IF(Infos!C$24="abs","abs","")</f>
        <v/>
      </c>
      <c r="Y59" s="165" t="s">
        <v>19</v>
      </c>
      <c r="Z59" s="166">
        <v>0.5</v>
      </c>
      <c r="AA59" s="167" t="e">
        <f>IF(Infos!$C$24="Abs","ABS",X59*Z59)</f>
        <v>#VALUE!</v>
      </c>
      <c r="AB59" s="168" t="s">
        <v>20</v>
      </c>
    </row>
    <row r="60" spans="1:28" s="54" customFormat="1" ht="26.25" thickBot="1" x14ac:dyDescent="0.25">
      <c r="A60" s="169" t="s">
        <v>26</v>
      </c>
      <c r="B60" s="256" t="s">
        <v>9</v>
      </c>
      <c r="C60" s="257"/>
      <c r="D60" s="164" t="str">
        <f>IF(Infos!C$20="abs","abs","")</f>
        <v/>
      </c>
      <c r="E60" s="165" t="s">
        <v>19</v>
      </c>
      <c r="F60" s="166">
        <v>0.5</v>
      </c>
      <c r="G60" s="167" t="e">
        <f>IF(Infos!$C$20="Abs","ABS",D60*F60)</f>
        <v>#VALUE!</v>
      </c>
      <c r="H60" s="168" t="s">
        <v>20</v>
      </c>
      <c r="I60" s="164" t="str">
        <f>IF(Infos!C$21="abs","abs","")</f>
        <v/>
      </c>
      <c r="J60" s="165" t="s">
        <v>19</v>
      </c>
      <c r="K60" s="166">
        <v>0.5</v>
      </c>
      <c r="L60" s="167" t="e">
        <f>IF(Infos!$C$21="Abs","ABS",I60*K60)</f>
        <v>#VALUE!</v>
      </c>
      <c r="M60" s="168" t="s">
        <v>20</v>
      </c>
      <c r="N60" s="164" t="str">
        <f>IF(Infos!C$22="abs","abs","")</f>
        <v/>
      </c>
      <c r="O60" s="165" t="s">
        <v>19</v>
      </c>
      <c r="P60" s="166">
        <v>0.5</v>
      </c>
      <c r="Q60" s="167" t="e">
        <f>IF(Infos!$C$22="Abs","ABS",N60*P60)</f>
        <v>#VALUE!</v>
      </c>
      <c r="R60" s="168" t="s">
        <v>20</v>
      </c>
      <c r="S60" s="164" t="str">
        <f>IF(Infos!C$23="abs","abs","")</f>
        <v/>
      </c>
      <c r="T60" s="165" t="s">
        <v>19</v>
      </c>
      <c r="U60" s="166">
        <v>0.5</v>
      </c>
      <c r="V60" s="167" t="e">
        <f>IF(Infos!$C$23="Abs","ABS",S60*U60)</f>
        <v>#VALUE!</v>
      </c>
      <c r="W60" s="168" t="s">
        <v>20</v>
      </c>
      <c r="X60" s="164" t="str">
        <f>IF(Infos!C$24="abs","abs","")</f>
        <v/>
      </c>
      <c r="Y60" s="165" t="s">
        <v>19</v>
      </c>
      <c r="Z60" s="166">
        <v>0.5</v>
      </c>
      <c r="AA60" s="167" t="e">
        <f>IF(Infos!$C$24="Abs","ABS",X60*Z60)</f>
        <v>#VALUE!</v>
      </c>
      <c r="AB60" s="168" t="s">
        <v>20</v>
      </c>
    </row>
    <row r="61" spans="1:28" s="54" customFormat="1" ht="45" customHeight="1" x14ac:dyDescent="0.2">
      <c r="A61" s="254" t="s">
        <v>27</v>
      </c>
      <c r="B61" s="258" t="s">
        <v>24</v>
      </c>
      <c r="C61" s="154" t="s">
        <v>10</v>
      </c>
      <c r="D61" s="155" t="str">
        <f>IF(Infos!C$20="abs","abs","")</f>
        <v/>
      </c>
      <c r="E61" s="156" t="s">
        <v>19</v>
      </c>
      <c r="F61" s="157">
        <v>0.5</v>
      </c>
      <c r="G61" s="158" t="e">
        <f>IF(Infos!$C$20="Abs","ABS",D61*F61)</f>
        <v>#VALUE!</v>
      </c>
      <c r="H61" s="159" t="s">
        <v>20</v>
      </c>
      <c r="I61" s="155" t="str">
        <f>IF(Infos!C$21="abs","abs","")</f>
        <v/>
      </c>
      <c r="J61" s="156" t="s">
        <v>19</v>
      </c>
      <c r="K61" s="157">
        <v>0.5</v>
      </c>
      <c r="L61" s="158" t="e">
        <f>IF(Infos!$C$21="Abs","ABS",I61*K61)</f>
        <v>#VALUE!</v>
      </c>
      <c r="M61" s="159" t="s">
        <v>20</v>
      </c>
      <c r="N61" s="155" t="str">
        <f>IF(Infos!C$22="abs","abs","")</f>
        <v/>
      </c>
      <c r="O61" s="156" t="s">
        <v>19</v>
      </c>
      <c r="P61" s="157">
        <v>0.5</v>
      </c>
      <c r="Q61" s="158" t="e">
        <f>IF(Infos!$C$22="Abs","ABS",N61*P61)</f>
        <v>#VALUE!</v>
      </c>
      <c r="R61" s="159" t="s">
        <v>20</v>
      </c>
      <c r="S61" s="155" t="str">
        <f>IF(Infos!C$23="abs","abs","")</f>
        <v/>
      </c>
      <c r="T61" s="156" t="s">
        <v>19</v>
      </c>
      <c r="U61" s="157">
        <v>0.5</v>
      </c>
      <c r="V61" s="158" t="e">
        <f>IF(Infos!$C$23="Abs","ABS",S61*U61)</f>
        <v>#VALUE!</v>
      </c>
      <c r="W61" s="159" t="s">
        <v>20</v>
      </c>
      <c r="X61" s="155" t="str">
        <f>IF(Infos!C$24="abs","abs","")</f>
        <v/>
      </c>
      <c r="Y61" s="156" t="s">
        <v>19</v>
      </c>
      <c r="Z61" s="157">
        <v>0.5</v>
      </c>
      <c r="AA61" s="158" t="e">
        <f>IF(Infos!$C$24="Abs","ABS",X61*Z61)</f>
        <v>#VALUE!</v>
      </c>
      <c r="AB61" s="159" t="s">
        <v>20</v>
      </c>
    </row>
    <row r="62" spans="1:28" s="54" customFormat="1" ht="45" customHeight="1" thickBot="1" x14ac:dyDescent="0.25">
      <c r="A62" s="255"/>
      <c r="B62" s="259"/>
      <c r="C62" s="49" t="s">
        <v>11</v>
      </c>
      <c r="D62" s="160" t="str">
        <f>IF(Infos!C$20="abs","abs","")</f>
        <v/>
      </c>
      <c r="E62" s="50" t="s">
        <v>19</v>
      </c>
      <c r="F62" s="51">
        <v>0.5</v>
      </c>
      <c r="G62" s="161" t="e">
        <f>IF(Infos!$C$20="Abs","ABS",D62*F62)</f>
        <v>#VALUE!</v>
      </c>
      <c r="H62" s="52" t="s">
        <v>20</v>
      </c>
      <c r="I62" s="160" t="str">
        <f>IF(Infos!C$21="abs","abs","")</f>
        <v/>
      </c>
      <c r="J62" s="50" t="s">
        <v>19</v>
      </c>
      <c r="K62" s="51">
        <v>0.5</v>
      </c>
      <c r="L62" s="161" t="e">
        <f>IF(Infos!$C$21="Abs","ABS",I62*K62)</f>
        <v>#VALUE!</v>
      </c>
      <c r="M62" s="52" t="s">
        <v>20</v>
      </c>
      <c r="N62" s="160" t="str">
        <f>IF(Infos!C$22="abs","abs","")</f>
        <v/>
      </c>
      <c r="O62" s="50" t="s">
        <v>19</v>
      </c>
      <c r="P62" s="51">
        <v>0.5</v>
      </c>
      <c r="Q62" s="161" t="e">
        <f>IF(Infos!$C$22="Abs","ABS",N62*P62)</f>
        <v>#VALUE!</v>
      </c>
      <c r="R62" s="52" t="s">
        <v>20</v>
      </c>
      <c r="S62" s="160" t="str">
        <f>IF(Infos!C$23="abs","abs","")</f>
        <v/>
      </c>
      <c r="T62" s="50" t="s">
        <v>19</v>
      </c>
      <c r="U62" s="51">
        <v>0.5</v>
      </c>
      <c r="V62" s="161" t="e">
        <f>IF(Infos!$C$23="Abs","ABS",S62*U62)</f>
        <v>#VALUE!</v>
      </c>
      <c r="W62" s="52" t="s">
        <v>20</v>
      </c>
      <c r="X62" s="160" t="str">
        <f>IF(Infos!C$24="abs","abs","")</f>
        <v/>
      </c>
      <c r="Y62" s="50" t="s">
        <v>19</v>
      </c>
      <c r="Z62" s="51">
        <v>0.5</v>
      </c>
      <c r="AA62" s="161" t="e">
        <f>IF(Infos!$C$24="Abs","ABS",X62*Z62)</f>
        <v>#VALUE!</v>
      </c>
      <c r="AB62" s="52" t="s">
        <v>20</v>
      </c>
    </row>
    <row r="63" spans="1:28" s="54" customFormat="1" ht="24" customHeight="1" x14ac:dyDescent="0.2">
      <c r="A63" s="42"/>
      <c r="B63" s="42"/>
      <c r="C63" s="42"/>
      <c r="D63" s="42"/>
      <c r="E63" s="42"/>
      <c r="F63" s="42"/>
      <c r="G63" s="232" t="e">
        <f>IF(Infos!C20="abs","abs",SUM(G49:G62))</f>
        <v>#VALUE!</v>
      </c>
      <c r="H63" s="233"/>
      <c r="I63" s="183"/>
      <c r="J63" s="184"/>
      <c r="K63" s="42"/>
      <c r="L63" s="232" t="e">
        <f>IF(Infos!C21="abs","abs",SUM(L49:L62))</f>
        <v>#VALUE!</v>
      </c>
      <c r="M63" s="233"/>
      <c r="N63" s="42"/>
      <c r="O63" s="42"/>
      <c r="P63" s="42"/>
      <c r="Q63" s="232" t="e">
        <f>IF(Infos!C22="abs","abs",SUM(Q49:Q62))</f>
        <v>#VALUE!</v>
      </c>
      <c r="R63" s="233"/>
      <c r="S63" s="42"/>
      <c r="T63" s="42"/>
      <c r="U63" s="42"/>
      <c r="V63" s="232" t="e">
        <f>IF(Infos!C23="abs","abs",SUM(V49:V62))</f>
        <v>#VALUE!</v>
      </c>
      <c r="W63" s="233"/>
      <c r="X63" s="42"/>
      <c r="Y63" s="42"/>
      <c r="Z63" s="42"/>
      <c r="AA63" s="232" t="e">
        <f>IF(Infos!C24="abs","abs",SUM(AA49:AA62))</f>
        <v>#VALUE!</v>
      </c>
      <c r="AB63" s="233"/>
    </row>
    <row r="64" spans="1:28" s="54" customFormat="1" ht="24" customHeight="1" thickBot="1" x14ac:dyDescent="0.25">
      <c r="A64" s="42"/>
      <c r="B64" s="42"/>
      <c r="C64" s="42"/>
      <c r="D64" s="42"/>
      <c r="E64" s="42"/>
      <c r="F64" s="42"/>
      <c r="G64" s="65" t="e">
        <f>IF(Infos!C20="ABS","ABS",CEILING((G63/7),0.5))</f>
        <v>#VALUE!</v>
      </c>
      <c r="H64" s="66" t="s">
        <v>19</v>
      </c>
      <c r="I64" s="42"/>
      <c r="J64" s="42"/>
      <c r="K64" s="42"/>
      <c r="L64" s="65" t="e">
        <f>IF(Infos!C21="ABS","ABS",CEILING((L63/7),0.5))</f>
        <v>#VALUE!</v>
      </c>
      <c r="M64" s="66" t="s">
        <v>19</v>
      </c>
      <c r="N64" s="42"/>
      <c r="O64" s="42"/>
      <c r="P64" s="42"/>
      <c r="Q64" s="65" t="e">
        <f>IF(Infos!C22="ABS","ABS",CEILING((Q63/7),0.5))</f>
        <v>#VALUE!</v>
      </c>
      <c r="R64" s="66" t="s">
        <v>19</v>
      </c>
      <c r="S64" s="42"/>
      <c r="T64" s="42"/>
      <c r="U64" s="42"/>
      <c r="V64" s="65" t="e">
        <f>IF(Infos!C23="ABS","ABS",CEILING((V63/7),0.5))</f>
        <v>#VALUE!</v>
      </c>
      <c r="W64" s="66" t="s">
        <v>19</v>
      </c>
      <c r="X64" s="42"/>
      <c r="Y64" s="42"/>
      <c r="Z64" s="42"/>
      <c r="AA64" s="65" t="e">
        <f>IF(Infos!C24="ABS","ABS",CEILING((AA63/7),0.5))</f>
        <v>#VALUE!</v>
      </c>
      <c r="AB64" s="66" t="s">
        <v>19</v>
      </c>
    </row>
    <row r="65" spans="1:28" s="54" customFormat="1" ht="7.5" customHeight="1" x14ac:dyDescent="0.2">
      <c r="A65" s="32"/>
      <c r="B65" s="32"/>
      <c r="C65" s="32"/>
      <c r="D65" s="32"/>
      <c r="E65" s="32"/>
      <c r="F65" s="32"/>
      <c r="G65" s="40"/>
      <c r="H65" s="32"/>
      <c r="I65" s="32"/>
      <c r="J65" s="32"/>
      <c r="K65" s="32"/>
      <c r="L65" s="40"/>
      <c r="M65" s="32"/>
      <c r="N65" s="32"/>
      <c r="O65" s="32"/>
      <c r="P65" s="32"/>
      <c r="Q65" s="40"/>
      <c r="R65" s="32"/>
      <c r="S65" s="32"/>
      <c r="T65" s="32"/>
      <c r="U65" s="32"/>
      <c r="V65" s="40"/>
      <c r="W65" s="32"/>
      <c r="X65" s="32"/>
      <c r="Y65" s="32"/>
      <c r="Z65" s="32"/>
      <c r="AA65" s="40"/>
      <c r="AB65" s="32"/>
    </row>
    <row r="66" spans="1:28" s="54" customFormat="1" x14ac:dyDescent="0.2">
      <c r="B66" s="56"/>
      <c r="C66" s="57"/>
      <c r="D66" s="57"/>
      <c r="E66" s="57"/>
      <c r="F66" s="56"/>
      <c r="G66" s="58"/>
      <c r="H66" s="57"/>
      <c r="I66" s="57"/>
      <c r="J66" s="57"/>
      <c r="K66" s="57"/>
      <c r="L66" s="58"/>
      <c r="M66" s="57"/>
      <c r="N66" s="57"/>
      <c r="Q66" s="55"/>
      <c r="V66" s="55"/>
      <c r="AA66" s="55"/>
    </row>
  </sheetData>
  <sheetProtection algorithmName="SHA-512" hashValue="IC+7A1fWjTez1OI+T8COiNvFTzwphcfh5kR2ci1aa0xyDaD/d+0JixG/EP2n4F8s2wa9Vv7GSfgSPXxKIFvsag==" saltValue="NlAtxILfO23OZ+8q2qGNvw==" spinCount="100000" sheet="1" selectLockedCells="1"/>
  <mergeCells count="167">
    <mergeCell ref="AD4:AE4"/>
    <mergeCell ref="G63:H63"/>
    <mergeCell ref="L63:M63"/>
    <mergeCell ref="AB52:AB55"/>
    <mergeCell ref="AA63:AB63"/>
    <mergeCell ref="Q63:R63"/>
    <mergeCell ref="V63:W63"/>
    <mergeCell ref="W52:W55"/>
    <mergeCell ref="AA52:AA55"/>
    <mergeCell ref="V52:V55"/>
    <mergeCell ref="R24:V24"/>
    <mergeCell ref="G22:J22"/>
    <mergeCell ref="G24:H24"/>
    <mergeCell ref="S26:T26"/>
    <mergeCell ref="V26:W26"/>
    <mergeCell ref="G25:H25"/>
    <mergeCell ref="I24:K24"/>
    <mergeCell ref="M24:Q24"/>
    <mergeCell ref="AA26:AB26"/>
    <mergeCell ref="W23:X23"/>
    <mergeCell ref="S25:T25"/>
    <mergeCell ref="X25:Y25"/>
    <mergeCell ref="Y23:AB23"/>
    <mergeCell ref="L25:M25"/>
    <mergeCell ref="B60:C60"/>
    <mergeCell ref="M52:M55"/>
    <mergeCell ref="Q52:Q55"/>
    <mergeCell ref="R52:R55"/>
    <mergeCell ref="A61:A62"/>
    <mergeCell ref="B61:B62"/>
    <mergeCell ref="A49:A59"/>
    <mergeCell ref="B49:B51"/>
    <mergeCell ref="G52:G55"/>
    <mergeCell ref="H52:H55"/>
    <mergeCell ref="L52:L55"/>
    <mergeCell ref="B53:B55"/>
    <mergeCell ref="B56:B58"/>
    <mergeCell ref="G56:G57"/>
    <mergeCell ref="H56:H57"/>
    <mergeCell ref="L56:L57"/>
    <mergeCell ref="M56:M57"/>
    <mergeCell ref="Q56:Q57"/>
    <mergeCell ref="R56:R57"/>
    <mergeCell ref="B31:B33"/>
    <mergeCell ref="G30:G33"/>
    <mergeCell ref="B34:B36"/>
    <mergeCell ref="H30:H33"/>
    <mergeCell ref="L30:L33"/>
    <mergeCell ref="X47:Y47"/>
    <mergeCell ref="G47:H47"/>
    <mergeCell ref="AA48:AB48"/>
    <mergeCell ref="Q48:R48"/>
    <mergeCell ref="S48:T48"/>
    <mergeCell ref="V48:W48"/>
    <mergeCell ref="X48:Y48"/>
    <mergeCell ref="D48:E48"/>
    <mergeCell ref="G48:H48"/>
    <mergeCell ref="I48:J48"/>
    <mergeCell ref="L48:M48"/>
    <mergeCell ref="N48:O48"/>
    <mergeCell ref="S47:T47"/>
    <mergeCell ref="B38:C38"/>
    <mergeCell ref="L47:M47"/>
    <mergeCell ref="Q47:R47"/>
    <mergeCell ref="V47:W47"/>
    <mergeCell ref="AA47:AB47"/>
    <mergeCell ref="Y45:AB45"/>
    <mergeCell ref="G19:H19"/>
    <mergeCell ref="I4:J4"/>
    <mergeCell ref="B9:B11"/>
    <mergeCell ref="A39:A40"/>
    <mergeCell ref="B39:B40"/>
    <mergeCell ref="A27:A37"/>
    <mergeCell ref="B27:B29"/>
    <mergeCell ref="Y1:AB1"/>
    <mergeCell ref="L4:M4"/>
    <mergeCell ref="L8:L11"/>
    <mergeCell ref="M8:M11"/>
    <mergeCell ref="L19:M19"/>
    <mergeCell ref="W1:X1"/>
    <mergeCell ref="AB30:AB33"/>
    <mergeCell ref="W30:W33"/>
    <mergeCell ref="AA30:AA33"/>
    <mergeCell ref="S3:T3"/>
    <mergeCell ref="AA3:AB3"/>
    <mergeCell ref="M2:Q2"/>
    <mergeCell ref="R2:V2"/>
    <mergeCell ref="N4:O4"/>
    <mergeCell ref="Q4:R4"/>
    <mergeCell ref="Q8:Q11"/>
    <mergeCell ref="M30:M33"/>
    <mergeCell ref="G12:G13"/>
    <mergeCell ref="H12:H13"/>
    <mergeCell ref="L12:L13"/>
    <mergeCell ref="G2:H2"/>
    <mergeCell ref="B12:B14"/>
    <mergeCell ref="D4:E4"/>
    <mergeCell ref="G4:H4"/>
    <mergeCell ref="G8:G11"/>
    <mergeCell ref="H8:H11"/>
    <mergeCell ref="B5:B7"/>
    <mergeCell ref="I2:K2"/>
    <mergeCell ref="G46:H46"/>
    <mergeCell ref="I46:K46"/>
    <mergeCell ref="M46:Q46"/>
    <mergeCell ref="A5:A15"/>
    <mergeCell ref="G3:H3"/>
    <mergeCell ref="AB8:AB11"/>
    <mergeCell ref="X4:Y4"/>
    <mergeCell ref="AA4:AB4"/>
    <mergeCell ref="AA8:AA11"/>
    <mergeCell ref="R8:R11"/>
    <mergeCell ref="V4:W4"/>
    <mergeCell ref="AA19:AB19"/>
    <mergeCell ref="L3:M3"/>
    <mergeCell ref="Q3:R3"/>
    <mergeCell ref="V3:W3"/>
    <mergeCell ref="X3:Y3"/>
    <mergeCell ref="V8:V11"/>
    <mergeCell ref="W8:W11"/>
    <mergeCell ref="Q19:R19"/>
    <mergeCell ref="V19:W19"/>
    <mergeCell ref="S4:T4"/>
    <mergeCell ref="A17:A18"/>
    <mergeCell ref="B16:C16"/>
    <mergeCell ref="B17:B18"/>
    <mergeCell ref="G41:H41"/>
    <mergeCell ref="L41:M41"/>
    <mergeCell ref="Q41:R41"/>
    <mergeCell ref="V41:W41"/>
    <mergeCell ref="X26:Y26"/>
    <mergeCell ref="V30:V33"/>
    <mergeCell ref="D26:E26"/>
    <mergeCell ref="G26:H26"/>
    <mergeCell ref="I26:J26"/>
    <mergeCell ref="L26:M26"/>
    <mergeCell ref="N26:O26"/>
    <mergeCell ref="Q26:R26"/>
    <mergeCell ref="Q30:Q33"/>
    <mergeCell ref="R30:R33"/>
    <mergeCell ref="G34:G35"/>
    <mergeCell ref="H34:H35"/>
    <mergeCell ref="L34:L35"/>
    <mergeCell ref="M34:M35"/>
    <mergeCell ref="Q34:Q35"/>
    <mergeCell ref="R34:R35"/>
    <mergeCell ref="V34:V35"/>
    <mergeCell ref="W34:W35"/>
    <mergeCell ref="AA34:AA35"/>
    <mergeCell ref="V56:V57"/>
    <mergeCell ref="W56:W57"/>
    <mergeCell ref="AA56:AA57"/>
    <mergeCell ref="AB56:AB57"/>
    <mergeCell ref="M12:M13"/>
    <mergeCell ref="Q12:Q13"/>
    <mergeCell ref="R12:R13"/>
    <mergeCell ref="V12:V13"/>
    <mergeCell ref="W12:W13"/>
    <mergeCell ref="AA12:AA13"/>
    <mergeCell ref="AB12:AB13"/>
    <mergeCell ref="AB34:AB35"/>
    <mergeCell ref="Q25:R25"/>
    <mergeCell ref="V25:W25"/>
    <mergeCell ref="AA25:AB25"/>
    <mergeCell ref="R46:V46"/>
    <mergeCell ref="W45:X45"/>
    <mergeCell ref="AA41:AB41"/>
  </mergeCells>
  <phoneticPr fontId="1" type="noConversion"/>
  <conditionalFormatting sqref="G5:G12 G14:G18">
    <cfRule type="containsErrors" dxfId="36" priority="33">
      <formula>ISERROR(G5)</formula>
    </cfRule>
  </conditionalFormatting>
  <conditionalFormatting sqref="L5:L11 L14:L18">
    <cfRule type="containsErrors" dxfId="35" priority="32">
      <formula>ISERROR(L5)</formula>
    </cfRule>
  </conditionalFormatting>
  <conditionalFormatting sqref="Q5:Q11 Q14:Q18">
    <cfRule type="containsErrors" dxfId="34" priority="31">
      <formula>ISERROR(Q5)</formula>
    </cfRule>
  </conditionalFormatting>
  <conditionalFormatting sqref="V5:V11 V14:V18">
    <cfRule type="containsErrors" dxfId="33" priority="30">
      <formula>ISERROR(V5)</formula>
    </cfRule>
  </conditionalFormatting>
  <conditionalFormatting sqref="AA5:AA11 AA14:AA18">
    <cfRule type="containsErrors" dxfId="32" priority="29">
      <formula>ISERROR(AA5)</formula>
    </cfRule>
  </conditionalFormatting>
  <conditionalFormatting sqref="G19:H19">
    <cfRule type="containsErrors" dxfId="31" priority="28">
      <formula>ISERROR(G19)</formula>
    </cfRule>
  </conditionalFormatting>
  <conditionalFormatting sqref="L19:M19 Q19:R19 V19:W19 AA19:AB19 AA20 V20 Q20 L20 G20">
    <cfRule type="containsErrors" dxfId="30" priority="27">
      <formula>ISERROR(G19)</formula>
    </cfRule>
  </conditionalFormatting>
  <conditionalFormatting sqref="G27:G33 L27:L33 Q27:Q33 V27:V33 AA27:AA33 G41:H41 G42 L41:M41 L42 Q41:R41 Q42 V41:W41 V42 AA41:AB41 AA42 G37:G40 L37:L40 Q37:Q40 V37:V40 AA37:AA40">
    <cfRule type="containsErrors" dxfId="29" priority="26">
      <formula>ISERROR(G27)</formula>
    </cfRule>
  </conditionalFormatting>
  <conditionalFormatting sqref="G27:G33 AA41:AB41 AA42 V41:W41 V42 Q41:R41 Q42 L41:M41 L42 G41:H41 G42 L27:L33 Q27:Q33 V27:V33 AA27:AA33 G37:G40 L37:L40 Q37:Q40 V37:V40 AA37:AA40">
    <cfRule type="containsErrors" dxfId="28" priority="25">
      <formula>ISERROR(G27)</formula>
    </cfRule>
  </conditionalFormatting>
  <conditionalFormatting sqref="G49:G55 L49:L55 Q49:Q55 V49:V55 AA49:AA55 G63:H63 L63:M63 Q63:R63 V63:W63 AA63:AB63 G64 L64 Q64 V64 AA64 AA59:AA62 V59:V62 Q59:Q62 L59:L62 G59:G62">
    <cfRule type="containsErrors" dxfId="27" priority="24">
      <formula>ISERROR(G49)</formula>
    </cfRule>
  </conditionalFormatting>
  <conditionalFormatting sqref="L19:M19 G20 L20 P19:R19 Q20 V19:W19 V20 AA19:AB19 AA20">
    <cfRule type="containsErrors" dxfId="26" priority="23">
      <formula>ISERROR(G19)</formula>
    </cfRule>
  </conditionalFormatting>
  <conditionalFormatting sqref="L12">
    <cfRule type="containsErrors" dxfId="25" priority="22">
      <formula>ISERROR(L12)</formula>
    </cfRule>
  </conditionalFormatting>
  <conditionalFormatting sqref="Q12">
    <cfRule type="containsErrors" dxfId="24" priority="21">
      <formula>ISERROR(Q12)</formula>
    </cfRule>
  </conditionalFormatting>
  <conditionalFormatting sqref="V12">
    <cfRule type="containsErrors" dxfId="23" priority="20">
      <formula>ISERROR(V12)</formula>
    </cfRule>
  </conditionalFormatting>
  <conditionalFormatting sqref="AA12">
    <cfRule type="containsErrors" dxfId="22" priority="19">
      <formula>ISERROR(AA12)</formula>
    </cfRule>
  </conditionalFormatting>
  <conditionalFormatting sqref="G34 G36">
    <cfRule type="containsErrors" dxfId="21" priority="18">
      <formula>ISERROR(G34)</formula>
    </cfRule>
  </conditionalFormatting>
  <conditionalFormatting sqref="L36">
    <cfRule type="containsErrors" dxfId="20" priority="17">
      <formula>ISERROR(L36)</formula>
    </cfRule>
  </conditionalFormatting>
  <conditionalFormatting sqref="Q36">
    <cfRule type="containsErrors" dxfId="19" priority="16">
      <formula>ISERROR(Q36)</formula>
    </cfRule>
  </conditionalFormatting>
  <conditionalFormatting sqref="V36">
    <cfRule type="containsErrors" dxfId="18" priority="15">
      <formula>ISERROR(V36)</formula>
    </cfRule>
  </conditionalFormatting>
  <conditionalFormatting sqref="AA36">
    <cfRule type="containsErrors" dxfId="17" priority="14">
      <formula>ISERROR(AA36)</formula>
    </cfRule>
  </conditionalFormatting>
  <conditionalFormatting sqref="L34">
    <cfRule type="containsErrors" dxfId="16" priority="13">
      <formula>ISERROR(L34)</formula>
    </cfRule>
  </conditionalFormatting>
  <conditionalFormatting sqref="Q34">
    <cfRule type="containsErrors" dxfId="15" priority="12">
      <formula>ISERROR(Q34)</formula>
    </cfRule>
  </conditionalFormatting>
  <conditionalFormatting sqref="V34">
    <cfRule type="containsErrors" dxfId="14" priority="11">
      <formula>ISERROR(V34)</formula>
    </cfRule>
  </conditionalFormatting>
  <conditionalFormatting sqref="AA34">
    <cfRule type="containsErrors" dxfId="13" priority="10">
      <formula>ISERROR(AA34)</formula>
    </cfRule>
  </conditionalFormatting>
  <conditionalFormatting sqref="G56 G58">
    <cfRule type="containsErrors" dxfId="12" priority="9">
      <formula>ISERROR(G56)</formula>
    </cfRule>
  </conditionalFormatting>
  <conditionalFormatting sqref="L58">
    <cfRule type="containsErrors" dxfId="11" priority="8">
      <formula>ISERROR(L58)</formula>
    </cfRule>
  </conditionalFormatting>
  <conditionalFormatting sqref="Q58">
    <cfRule type="containsErrors" dxfId="10" priority="7">
      <formula>ISERROR(Q58)</formula>
    </cfRule>
  </conditionalFormatting>
  <conditionalFormatting sqref="V58">
    <cfRule type="containsErrors" dxfId="9" priority="6">
      <formula>ISERROR(V58)</formula>
    </cfRule>
  </conditionalFormatting>
  <conditionalFormatting sqref="AA58">
    <cfRule type="containsErrors" dxfId="8" priority="5">
      <formula>ISERROR(AA58)</formula>
    </cfRule>
  </conditionalFormatting>
  <conditionalFormatting sqref="L56">
    <cfRule type="containsErrors" dxfId="7" priority="4">
      <formula>ISERROR(L56)</formula>
    </cfRule>
  </conditionalFormatting>
  <conditionalFormatting sqref="Q56">
    <cfRule type="containsErrors" dxfId="6" priority="3">
      <formula>ISERROR(Q56)</formula>
    </cfRule>
  </conditionalFormatting>
  <conditionalFormatting sqref="V56">
    <cfRule type="containsErrors" dxfId="5" priority="2">
      <formula>ISERROR(V56)</formula>
    </cfRule>
  </conditionalFormatting>
  <conditionalFormatting sqref="AA56">
    <cfRule type="containsErrors" dxfId="4" priority="1">
      <formula>ISERROR(AA56)</formula>
    </cfRule>
  </conditionalFormatting>
  <printOptions horizontalCentered="1"/>
  <pageMargins left="0" right="0" top="1.0171874999999999" bottom="0.19685039370078741" header="0" footer="0"/>
  <pageSetup paperSize="9" scale="93" orientation="landscape" verticalDpi="4294967293" r:id="rId1"/>
  <headerFooter alignWithMargins="0">
    <oddHeader>&amp;C&amp;"Arial,Gras"&amp;11GRILLE D'EVALUATION</oddHeader>
  </headerFooter>
  <rowBreaks count="2" manualBreakCount="2">
    <brk id="22" max="16383" man="1"/>
    <brk id="44" max="27" man="1"/>
  </rowBreaks>
  <colBreaks count="1" manualBreakCount="1">
    <brk id="2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68"/>
  <sheetViews>
    <sheetView showGridLines="0" topLeftCell="A25" zoomScaleNormal="100" workbookViewId="0">
      <selection activeCell="C37" sqref="C37"/>
    </sheetView>
  </sheetViews>
  <sheetFormatPr baseColWidth="10" defaultColWidth="11.28515625" defaultRowHeight="12.75" x14ac:dyDescent="0.2"/>
  <cols>
    <col min="1" max="1" width="5.7109375" style="69" customWidth="1"/>
    <col min="2" max="2" width="10.140625" style="69" customWidth="1"/>
    <col min="3" max="3" width="16.140625" style="69" customWidth="1"/>
    <col min="4" max="4" width="5.7109375" style="69" customWidth="1"/>
    <col min="5" max="5" width="3.7109375" style="69" customWidth="1"/>
    <col min="6" max="6" width="5.7109375" style="69" customWidth="1"/>
    <col min="7" max="7" width="7.5703125" style="69" customWidth="1"/>
    <col min="8" max="8" width="3.7109375" style="69" customWidth="1"/>
    <col min="9" max="9" width="5.7109375" style="69" customWidth="1"/>
    <col min="10" max="10" width="3.7109375" style="69" customWidth="1"/>
    <col min="11" max="12" width="5.7109375" style="69" customWidth="1"/>
    <col min="13" max="13" width="3.7109375" style="69" customWidth="1"/>
    <col min="14" max="14" width="5.7109375" style="69" customWidth="1"/>
    <col min="15" max="15" width="3.7109375" style="69" customWidth="1"/>
    <col min="16" max="17" width="5.7109375" style="69" customWidth="1"/>
    <col min="18" max="18" width="3.7109375" style="69" customWidth="1"/>
    <col min="19" max="19" width="5.7109375" style="69" customWidth="1"/>
    <col min="20" max="20" width="3.7109375" style="69" customWidth="1"/>
    <col min="21" max="22" width="5.7109375" style="69" customWidth="1"/>
    <col min="23" max="23" width="3.7109375" style="69" customWidth="1"/>
    <col min="24" max="24" width="5.7109375" style="69" customWidth="1"/>
    <col min="25" max="25" width="3.7109375" style="69" customWidth="1"/>
    <col min="26" max="27" width="5.7109375" style="69" customWidth="1"/>
    <col min="28" max="28" width="3.7109375" style="69" customWidth="1"/>
    <col min="29" max="16384" width="11.28515625" style="69"/>
  </cols>
  <sheetData>
    <row r="1" spans="1:28" ht="58.5" customHeight="1" x14ac:dyDescent="0.2">
      <c r="A1" s="99" t="s">
        <v>14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310" t="s">
        <v>36</v>
      </c>
      <c r="X1" s="311"/>
      <c r="Y1" s="312">
        <f>Infos!F3</f>
        <v>0</v>
      </c>
      <c r="Z1" s="311"/>
      <c r="AA1" s="311"/>
      <c r="AB1" s="311"/>
    </row>
    <row r="2" spans="1:28" ht="27" customHeight="1" thickBot="1" x14ac:dyDescent="0.25">
      <c r="A2" s="101" t="s">
        <v>15</v>
      </c>
      <c r="B2" s="102"/>
      <c r="C2" s="100"/>
      <c r="D2" s="102"/>
      <c r="E2" s="102"/>
      <c r="F2" s="102"/>
      <c r="G2" s="313" t="s">
        <v>31</v>
      </c>
      <c r="H2" s="314"/>
      <c r="I2" s="315">
        <f>Infos!B7</f>
        <v>0</v>
      </c>
      <c r="J2" s="315"/>
      <c r="K2" s="315"/>
      <c r="L2" s="100"/>
      <c r="M2" s="313" t="s">
        <v>32</v>
      </c>
      <c r="N2" s="314"/>
      <c r="O2" s="314"/>
      <c r="P2" s="314"/>
      <c r="Q2" s="314"/>
      <c r="R2" s="316">
        <f>Infos!I3</f>
        <v>0</v>
      </c>
      <c r="S2" s="316"/>
      <c r="T2" s="316"/>
      <c r="U2" s="316"/>
      <c r="V2" s="316"/>
      <c r="W2" s="100"/>
      <c r="X2" s="100"/>
      <c r="Y2" s="102"/>
      <c r="Z2" s="100"/>
      <c r="AA2" s="100"/>
      <c r="AB2" s="100"/>
    </row>
    <row r="3" spans="1:28" ht="18" customHeight="1" thickBot="1" x14ac:dyDescent="0.25">
      <c r="A3" s="64"/>
      <c r="B3" s="64"/>
      <c r="C3" s="64"/>
      <c r="D3" s="295" t="s">
        <v>0</v>
      </c>
      <c r="E3" s="296"/>
      <c r="F3" s="296"/>
      <c r="G3" s="297">
        <f>Infos!B10</f>
        <v>0</v>
      </c>
      <c r="H3" s="298"/>
      <c r="I3" s="295" t="s">
        <v>0</v>
      </c>
      <c r="J3" s="296"/>
      <c r="K3" s="296"/>
      <c r="L3" s="297">
        <f>Infos!B11</f>
        <v>0</v>
      </c>
      <c r="M3" s="298"/>
      <c r="N3" s="295" t="s">
        <v>0</v>
      </c>
      <c r="O3" s="296"/>
      <c r="P3" s="296"/>
      <c r="Q3" s="297">
        <f>Infos!B12</f>
        <v>0</v>
      </c>
      <c r="R3" s="298"/>
      <c r="S3" s="295" t="s">
        <v>0</v>
      </c>
      <c r="T3" s="296"/>
      <c r="U3" s="296"/>
      <c r="V3" s="297">
        <f>Infos!B13</f>
        <v>0</v>
      </c>
      <c r="W3" s="298"/>
      <c r="X3" s="295" t="s">
        <v>0</v>
      </c>
      <c r="Y3" s="296"/>
      <c r="Z3" s="296"/>
      <c r="AA3" s="297">
        <f>Infos!B14</f>
        <v>0</v>
      </c>
      <c r="AB3" s="298"/>
    </row>
    <row r="4" spans="1:28" ht="63" customHeight="1" x14ac:dyDescent="0.2">
      <c r="A4" s="71" t="s">
        <v>1</v>
      </c>
      <c r="B4" s="72" t="s">
        <v>2</v>
      </c>
      <c r="C4" s="73" t="s">
        <v>3</v>
      </c>
      <c r="D4" s="282" t="s">
        <v>12</v>
      </c>
      <c r="E4" s="282"/>
      <c r="F4" s="73" t="s">
        <v>69</v>
      </c>
      <c r="G4" s="283" t="s">
        <v>13</v>
      </c>
      <c r="H4" s="284"/>
      <c r="I4" s="282" t="s">
        <v>12</v>
      </c>
      <c r="J4" s="282"/>
      <c r="K4" s="73" t="s">
        <v>69</v>
      </c>
      <c r="L4" s="283" t="s">
        <v>13</v>
      </c>
      <c r="M4" s="284"/>
      <c r="N4" s="282" t="s">
        <v>12</v>
      </c>
      <c r="O4" s="282"/>
      <c r="P4" s="73" t="s">
        <v>69</v>
      </c>
      <c r="Q4" s="283" t="s">
        <v>13</v>
      </c>
      <c r="R4" s="284"/>
      <c r="S4" s="282" t="s">
        <v>12</v>
      </c>
      <c r="T4" s="282"/>
      <c r="U4" s="73" t="s">
        <v>69</v>
      </c>
      <c r="V4" s="283" t="s">
        <v>13</v>
      </c>
      <c r="W4" s="284"/>
      <c r="X4" s="282" t="s">
        <v>12</v>
      </c>
      <c r="Y4" s="282"/>
      <c r="Z4" s="73" t="s">
        <v>69</v>
      </c>
      <c r="AA4" s="283" t="s">
        <v>13</v>
      </c>
      <c r="AB4" s="284"/>
    </row>
    <row r="5" spans="1:28" ht="15.95" customHeight="1" x14ac:dyDescent="0.2">
      <c r="A5" s="306" t="s">
        <v>25</v>
      </c>
      <c r="B5" s="299" t="s">
        <v>16</v>
      </c>
      <c r="C5" s="74" t="s">
        <v>4</v>
      </c>
      <c r="D5" s="75" t="str">
        <f>IF(Infos!$C$10="ABS","ABS","")</f>
        <v/>
      </c>
      <c r="E5" s="76" t="s">
        <v>19</v>
      </c>
      <c r="F5" s="77">
        <v>0.5</v>
      </c>
      <c r="G5" s="78"/>
      <c r="H5" s="79" t="s">
        <v>20</v>
      </c>
      <c r="I5" s="75" t="str">
        <f>IF(Infos!$C$11="ABS","ABS","")</f>
        <v/>
      </c>
      <c r="J5" s="76" t="s">
        <v>19</v>
      </c>
      <c r="K5" s="77">
        <v>0.5</v>
      </c>
      <c r="L5" s="78"/>
      <c r="M5" s="79" t="s">
        <v>20</v>
      </c>
      <c r="N5" s="75" t="str">
        <f>IF(Infos!$C$12="ABS","ABS","")</f>
        <v/>
      </c>
      <c r="O5" s="76" t="s">
        <v>19</v>
      </c>
      <c r="P5" s="77">
        <v>0.5</v>
      </c>
      <c r="Q5" s="78"/>
      <c r="R5" s="79" t="s">
        <v>20</v>
      </c>
      <c r="S5" s="75" t="str">
        <f>IF(Infos!$C$13="ABS","ABS","")</f>
        <v/>
      </c>
      <c r="T5" s="76" t="s">
        <v>19</v>
      </c>
      <c r="U5" s="77">
        <v>0.5</v>
      </c>
      <c r="V5" s="78"/>
      <c r="W5" s="79" t="s">
        <v>20</v>
      </c>
      <c r="X5" s="75" t="str">
        <f>IF(Infos!$C$14="ABS","ABS","")</f>
        <v/>
      </c>
      <c r="Y5" s="76" t="s">
        <v>19</v>
      </c>
      <c r="Z5" s="77">
        <v>0.5</v>
      </c>
      <c r="AA5" s="78"/>
      <c r="AB5" s="79" t="s">
        <v>20</v>
      </c>
    </row>
    <row r="6" spans="1:28" ht="15.95" customHeight="1" x14ac:dyDescent="0.2">
      <c r="A6" s="306"/>
      <c r="B6" s="299"/>
      <c r="C6" s="74" t="s">
        <v>5</v>
      </c>
      <c r="D6" s="75" t="str">
        <f>IF(Infos!$C$10="ABS","ABS","")</f>
        <v/>
      </c>
      <c r="E6" s="76" t="s">
        <v>19</v>
      </c>
      <c r="F6" s="77">
        <v>0.5</v>
      </c>
      <c r="G6" s="78"/>
      <c r="H6" s="79" t="s">
        <v>20</v>
      </c>
      <c r="I6" s="75" t="str">
        <f>IF(Infos!$C$11="ABS","ABS","")</f>
        <v/>
      </c>
      <c r="J6" s="76" t="s">
        <v>19</v>
      </c>
      <c r="K6" s="77">
        <v>0.5</v>
      </c>
      <c r="L6" s="78"/>
      <c r="M6" s="79" t="s">
        <v>20</v>
      </c>
      <c r="N6" s="75" t="str">
        <f>IF(Infos!$C$12="ABS","ABS","")</f>
        <v/>
      </c>
      <c r="O6" s="76" t="s">
        <v>19</v>
      </c>
      <c r="P6" s="77">
        <v>0.5</v>
      </c>
      <c r="Q6" s="78"/>
      <c r="R6" s="79" t="s">
        <v>20</v>
      </c>
      <c r="S6" s="75" t="str">
        <f>IF(Infos!$C$13="ABS","ABS","")</f>
        <v/>
      </c>
      <c r="T6" s="76" t="s">
        <v>19</v>
      </c>
      <c r="U6" s="77">
        <v>0.5</v>
      </c>
      <c r="V6" s="78"/>
      <c r="W6" s="79" t="s">
        <v>20</v>
      </c>
      <c r="X6" s="75" t="str">
        <f>IF(Infos!$C$14="ABS","ABS","")</f>
        <v/>
      </c>
      <c r="Y6" s="76" t="s">
        <v>19</v>
      </c>
      <c r="Z6" s="77">
        <v>0.5</v>
      </c>
      <c r="AA6" s="78"/>
      <c r="AB6" s="79" t="s">
        <v>20</v>
      </c>
    </row>
    <row r="7" spans="1:28" ht="15.95" customHeight="1" x14ac:dyDescent="0.2">
      <c r="A7" s="306"/>
      <c r="B7" s="299"/>
      <c r="C7" s="74" t="s">
        <v>6</v>
      </c>
      <c r="D7" s="75" t="str">
        <f>IF(Infos!$C$10="ABS","ABS","")</f>
        <v/>
      </c>
      <c r="E7" s="76" t="s">
        <v>19</v>
      </c>
      <c r="F7" s="77">
        <v>1</v>
      </c>
      <c r="G7" s="78"/>
      <c r="H7" s="79" t="s">
        <v>19</v>
      </c>
      <c r="I7" s="75" t="str">
        <f>IF(Infos!$C$11="ABS","ABS","")</f>
        <v/>
      </c>
      <c r="J7" s="76" t="s">
        <v>19</v>
      </c>
      <c r="K7" s="77">
        <v>1</v>
      </c>
      <c r="L7" s="78"/>
      <c r="M7" s="79" t="s">
        <v>19</v>
      </c>
      <c r="N7" s="75" t="str">
        <f>IF(Infos!$C$12="ABS","ABS","")</f>
        <v/>
      </c>
      <c r="O7" s="76" t="s">
        <v>19</v>
      </c>
      <c r="P7" s="77">
        <v>1</v>
      </c>
      <c r="Q7" s="78"/>
      <c r="R7" s="79" t="s">
        <v>19</v>
      </c>
      <c r="S7" s="75" t="str">
        <f>IF(Infos!$C$13="ABS","ABS","")</f>
        <v/>
      </c>
      <c r="T7" s="76" t="s">
        <v>19</v>
      </c>
      <c r="U7" s="77">
        <v>1</v>
      </c>
      <c r="V7" s="78"/>
      <c r="W7" s="79" t="s">
        <v>19</v>
      </c>
      <c r="X7" s="75" t="str">
        <f>IF(Infos!$C$14="ABS","ABS","")</f>
        <v/>
      </c>
      <c r="Y7" s="76" t="s">
        <v>19</v>
      </c>
      <c r="Z7" s="77">
        <v>1</v>
      </c>
      <c r="AA7" s="78"/>
      <c r="AB7" s="79" t="s">
        <v>19</v>
      </c>
    </row>
    <row r="8" spans="1:28" ht="24" x14ac:dyDescent="0.2">
      <c r="A8" s="306"/>
      <c r="B8" s="77" t="s">
        <v>17</v>
      </c>
      <c r="C8" s="74" t="s">
        <v>7</v>
      </c>
      <c r="D8" s="75" t="str">
        <f>IF(Infos!$C$10="ABS","ABS","")</f>
        <v/>
      </c>
      <c r="E8" s="76" t="s">
        <v>19</v>
      </c>
      <c r="F8" s="77">
        <v>0.5</v>
      </c>
      <c r="G8" s="285"/>
      <c r="H8" s="288" t="s">
        <v>21</v>
      </c>
      <c r="I8" s="75" t="str">
        <f>IF(Infos!$C$11="ABS","ABS","")</f>
        <v/>
      </c>
      <c r="J8" s="76" t="s">
        <v>19</v>
      </c>
      <c r="K8" s="77">
        <v>0.5</v>
      </c>
      <c r="L8" s="285"/>
      <c r="M8" s="288" t="s">
        <v>21</v>
      </c>
      <c r="N8" s="75" t="str">
        <f>IF(Infos!$C$12="ABS","ABS","")</f>
        <v/>
      </c>
      <c r="O8" s="76" t="s">
        <v>19</v>
      </c>
      <c r="P8" s="77">
        <v>0.5</v>
      </c>
      <c r="Q8" s="285"/>
      <c r="R8" s="288" t="s">
        <v>21</v>
      </c>
      <c r="S8" s="75" t="str">
        <f>IF(Infos!$C$13="ABS","ABS","")</f>
        <v/>
      </c>
      <c r="T8" s="76" t="s">
        <v>19</v>
      </c>
      <c r="U8" s="77">
        <v>0.5</v>
      </c>
      <c r="V8" s="285"/>
      <c r="W8" s="288" t="s">
        <v>21</v>
      </c>
      <c r="X8" s="75" t="str">
        <f>IF(Infos!$C$14="ABS","ABS","")</f>
        <v/>
      </c>
      <c r="Y8" s="76" t="s">
        <v>19</v>
      </c>
      <c r="Z8" s="77">
        <v>0.5</v>
      </c>
      <c r="AA8" s="285"/>
      <c r="AB8" s="288" t="s">
        <v>21</v>
      </c>
    </row>
    <row r="9" spans="1:28" ht="15.95" customHeight="1" x14ac:dyDescent="0.2">
      <c r="A9" s="306"/>
      <c r="B9" s="307" t="s">
        <v>18</v>
      </c>
      <c r="C9" s="74" t="s">
        <v>4</v>
      </c>
      <c r="D9" s="75" t="str">
        <f>IF(Infos!$C$10="ABS","ABS","")</f>
        <v/>
      </c>
      <c r="E9" s="76" t="s">
        <v>19</v>
      </c>
      <c r="F9" s="77">
        <v>0.25</v>
      </c>
      <c r="G9" s="286"/>
      <c r="H9" s="289"/>
      <c r="I9" s="75" t="str">
        <f>IF(Infos!$C$11="ABS","ABS","")</f>
        <v/>
      </c>
      <c r="J9" s="76" t="s">
        <v>19</v>
      </c>
      <c r="K9" s="77">
        <v>0.25</v>
      </c>
      <c r="L9" s="286"/>
      <c r="M9" s="289"/>
      <c r="N9" s="75" t="str">
        <f>IF(Infos!$C$12="ABS","ABS","")</f>
        <v/>
      </c>
      <c r="O9" s="76" t="s">
        <v>19</v>
      </c>
      <c r="P9" s="77">
        <v>0.25</v>
      </c>
      <c r="Q9" s="286"/>
      <c r="R9" s="289"/>
      <c r="S9" s="75" t="str">
        <f>IF(Infos!$C$13="ABS","ABS","")</f>
        <v/>
      </c>
      <c r="T9" s="76" t="s">
        <v>19</v>
      </c>
      <c r="U9" s="77">
        <v>0.25</v>
      </c>
      <c r="V9" s="286"/>
      <c r="W9" s="289"/>
      <c r="X9" s="75" t="str">
        <f>IF(Infos!$C$14="ABS","ABS","")</f>
        <v/>
      </c>
      <c r="Y9" s="76" t="s">
        <v>19</v>
      </c>
      <c r="Z9" s="77">
        <v>0.25</v>
      </c>
      <c r="AA9" s="286"/>
      <c r="AB9" s="289"/>
    </row>
    <row r="10" spans="1:28" ht="15.95" customHeight="1" x14ac:dyDescent="0.2">
      <c r="A10" s="306"/>
      <c r="B10" s="307"/>
      <c r="C10" s="74" t="s">
        <v>5</v>
      </c>
      <c r="D10" s="75" t="str">
        <f>IF(Infos!$C$10="ABS","ABS","")</f>
        <v/>
      </c>
      <c r="E10" s="76" t="s">
        <v>19</v>
      </c>
      <c r="F10" s="77">
        <v>0.25</v>
      </c>
      <c r="G10" s="286"/>
      <c r="H10" s="289"/>
      <c r="I10" s="75" t="str">
        <f>IF(Infos!$C$11="ABS","ABS","")</f>
        <v/>
      </c>
      <c r="J10" s="76" t="s">
        <v>19</v>
      </c>
      <c r="K10" s="77">
        <v>0.25</v>
      </c>
      <c r="L10" s="286"/>
      <c r="M10" s="289"/>
      <c r="N10" s="75" t="str">
        <f>IF(Infos!$C$12="ABS","ABS","")</f>
        <v/>
      </c>
      <c r="O10" s="76" t="s">
        <v>19</v>
      </c>
      <c r="P10" s="77">
        <v>0.25</v>
      </c>
      <c r="Q10" s="286"/>
      <c r="R10" s="289"/>
      <c r="S10" s="75" t="str">
        <f>IF(Infos!$C$13="ABS","ABS","")</f>
        <v/>
      </c>
      <c r="T10" s="76" t="s">
        <v>19</v>
      </c>
      <c r="U10" s="77">
        <v>0.25</v>
      </c>
      <c r="V10" s="286"/>
      <c r="W10" s="289"/>
      <c r="X10" s="75" t="str">
        <f>IF(Infos!$C$14="ABS","ABS","")</f>
        <v/>
      </c>
      <c r="Y10" s="76" t="s">
        <v>19</v>
      </c>
      <c r="Z10" s="77">
        <v>0.25</v>
      </c>
      <c r="AA10" s="286"/>
      <c r="AB10" s="289"/>
    </row>
    <row r="11" spans="1:28" ht="15.95" customHeight="1" x14ac:dyDescent="0.2">
      <c r="A11" s="306"/>
      <c r="B11" s="307"/>
      <c r="C11" s="74" t="s">
        <v>6</v>
      </c>
      <c r="D11" s="75" t="str">
        <f>IF(Infos!$C$10="ABS","ABS","")</f>
        <v/>
      </c>
      <c r="E11" s="76" t="s">
        <v>19</v>
      </c>
      <c r="F11" s="77">
        <v>1</v>
      </c>
      <c r="G11" s="287"/>
      <c r="H11" s="290"/>
      <c r="I11" s="75" t="str">
        <f>IF(Infos!$C$11="ABS","ABS","")</f>
        <v/>
      </c>
      <c r="J11" s="76" t="s">
        <v>19</v>
      </c>
      <c r="K11" s="77">
        <v>1</v>
      </c>
      <c r="L11" s="287"/>
      <c r="M11" s="290"/>
      <c r="N11" s="75" t="str">
        <f>IF(Infos!$C$12="ABS","ABS","")</f>
        <v/>
      </c>
      <c r="O11" s="76" t="s">
        <v>19</v>
      </c>
      <c r="P11" s="77">
        <v>1</v>
      </c>
      <c r="Q11" s="287"/>
      <c r="R11" s="290"/>
      <c r="S11" s="75" t="str">
        <f>IF(Infos!$C$13="ABS","ABS","")</f>
        <v/>
      </c>
      <c r="T11" s="76" t="s">
        <v>19</v>
      </c>
      <c r="U11" s="77">
        <v>1</v>
      </c>
      <c r="V11" s="287"/>
      <c r="W11" s="290"/>
      <c r="X11" s="75" t="str">
        <f>IF(Infos!$C$14="ABS","ABS","")</f>
        <v/>
      </c>
      <c r="Y11" s="76" t="s">
        <v>19</v>
      </c>
      <c r="Z11" s="77">
        <v>1</v>
      </c>
      <c r="AA11" s="287"/>
      <c r="AB11" s="290"/>
    </row>
    <row r="12" spans="1:28" ht="25.15" customHeight="1" x14ac:dyDescent="0.2">
      <c r="A12" s="306"/>
      <c r="B12" s="299" t="s">
        <v>22</v>
      </c>
      <c r="C12" s="74" t="s">
        <v>4</v>
      </c>
      <c r="D12" s="75" t="str">
        <f>IF(Infos!$C$10="ABS","ABS","")</f>
        <v/>
      </c>
      <c r="E12" s="76" t="s">
        <v>19</v>
      </c>
      <c r="F12" s="77">
        <v>0.25</v>
      </c>
      <c r="G12" s="285"/>
      <c r="H12" s="288" t="s">
        <v>20</v>
      </c>
      <c r="I12" s="75" t="str">
        <f>IF(Infos!$C$11="ABS","ABS","")</f>
        <v/>
      </c>
      <c r="J12" s="76" t="s">
        <v>19</v>
      </c>
      <c r="K12" s="144">
        <v>0.25</v>
      </c>
      <c r="L12" s="285"/>
      <c r="M12" s="288" t="s">
        <v>20</v>
      </c>
      <c r="N12" s="75" t="str">
        <f>IF(Infos!$C$12="ABS","ABS","")</f>
        <v/>
      </c>
      <c r="O12" s="76" t="s">
        <v>19</v>
      </c>
      <c r="P12" s="144">
        <v>0.25</v>
      </c>
      <c r="Q12" s="285"/>
      <c r="R12" s="288" t="s">
        <v>20</v>
      </c>
      <c r="S12" s="75" t="str">
        <f>IF(Infos!$C$13="ABS","ABS","")</f>
        <v/>
      </c>
      <c r="T12" s="76" t="s">
        <v>19</v>
      </c>
      <c r="U12" s="144">
        <v>0.25</v>
      </c>
      <c r="V12" s="285"/>
      <c r="W12" s="288" t="s">
        <v>20</v>
      </c>
      <c r="X12" s="75" t="str">
        <f>IF(Infos!$C$14="ABS","ABS","")</f>
        <v/>
      </c>
      <c r="Y12" s="76" t="s">
        <v>19</v>
      </c>
      <c r="Z12" s="144">
        <v>0.25</v>
      </c>
      <c r="AA12" s="285"/>
      <c r="AB12" s="288" t="s">
        <v>20</v>
      </c>
    </row>
    <row r="13" spans="1:28" ht="25.15" customHeight="1" x14ac:dyDescent="0.2">
      <c r="A13" s="306"/>
      <c r="B13" s="299"/>
      <c r="C13" s="145" t="s">
        <v>5</v>
      </c>
      <c r="D13" s="75"/>
      <c r="E13" s="76" t="s">
        <v>19</v>
      </c>
      <c r="F13" s="144">
        <v>0.25</v>
      </c>
      <c r="G13" s="287"/>
      <c r="H13" s="290"/>
      <c r="I13" s="75"/>
      <c r="J13" s="76" t="s">
        <v>19</v>
      </c>
      <c r="K13" s="144">
        <v>0.25</v>
      </c>
      <c r="L13" s="287"/>
      <c r="M13" s="290"/>
      <c r="N13" s="75"/>
      <c r="O13" s="76" t="s">
        <v>19</v>
      </c>
      <c r="P13" s="144">
        <v>0.25</v>
      </c>
      <c r="Q13" s="287"/>
      <c r="R13" s="290"/>
      <c r="S13" s="75"/>
      <c r="T13" s="76" t="s">
        <v>19</v>
      </c>
      <c r="U13" s="144">
        <v>0.25</v>
      </c>
      <c r="V13" s="287"/>
      <c r="W13" s="290"/>
      <c r="X13" s="75"/>
      <c r="Y13" s="76" t="s">
        <v>19</v>
      </c>
      <c r="Z13" s="144">
        <v>0.25</v>
      </c>
      <c r="AA13" s="287"/>
      <c r="AB13" s="290"/>
    </row>
    <row r="14" spans="1:28" ht="15.95" customHeight="1" x14ac:dyDescent="0.2">
      <c r="A14" s="306"/>
      <c r="B14" s="299"/>
      <c r="C14" s="74" t="s">
        <v>6</v>
      </c>
      <c r="D14" s="75" t="str">
        <f>IF(Infos!$C$10="ABS","ABS","")</f>
        <v/>
      </c>
      <c r="E14" s="76" t="s">
        <v>19</v>
      </c>
      <c r="F14" s="77">
        <v>0.5</v>
      </c>
      <c r="G14" s="78"/>
      <c r="H14" s="79" t="s">
        <v>20</v>
      </c>
      <c r="I14" s="75" t="str">
        <f>IF(Infos!$C$11="ABS","ABS","")</f>
        <v/>
      </c>
      <c r="J14" s="76" t="s">
        <v>19</v>
      </c>
      <c r="K14" s="77">
        <v>0.5</v>
      </c>
      <c r="L14" s="78"/>
      <c r="M14" s="79" t="s">
        <v>20</v>
      </c>
      <c r="N14" s="75" t="str">
        <f>IF(Infos!$C$12="ABS","ABS","")</f>
        <v/>
      </c>
      <c r="O14" s="76" t="s">
        <v>19</v>
      </c>
      <c r="P14" s="77">
        <v>0.5</v>
      </c>
      <c r="Q14" s="78"/>
      <c r="R14" s="79" t="s">
        <v>20</v>
      </c>
      <c r="S14" s="75" t="str">
        <f>IF(Infos!$C$13="ABS","ABS","")</f>
        <v/>
      </c>
      <c r="T14" s="76" t="s">
        <v>19</v>
      </c>
      <c r="U14" s="77">
        <v>0.5</v>
      </c>
      <c r="V14" s="78"/>
      <c r="W14" s="79" t="s">
        <v>20</v>
      </c>
      <c r="X14" s="75" t="str">
        <f>IF(Infos!$C$14="ABS","ABS","")</f>
        <v/>
      </c>
      <c r="Y14" s="76" t="s">
        <v>19</v>
      </c>
      <c r="Z14" s="77">
        <v>0.5</v>
      </c>
      <c r="AA14" s="78"/>
      <c r="AB14" s="79" t="s">
        <v>20</v>
      </c>
    </row>
    <row r="15" spans="1:28" ht="25.15" customHeight="1" x14ac:dyDescent="0.2">
      <c r="A15" s="306"/>
      <c r="B15" s="74" t="s">
        <v>23</v>
      </c>
      <c r="C15" s="74" t="s">
        <v>8</v>
      </c>
      <c r="D15" s="75" t="str">
        <f>IF(Infos!$C$10="ABS","ABS","")</f>
        <v/>
      </c>
      <c r="E15" s="76" t="s">
        <v>19</v>
      </c>
      <c r="F15" s="77">
        <v>0.5</v>
      </c>
      <c r="G15" s="78"/>
      <c r="H15" s="79" t="s">
        <v>20</v>
      </c>
      <c r="I15" s="75" t="str">
        <f>IF(Infos!$C$11="ABS","ABS","")</f>
        <v/>
      </c>
      <c r="J15" s="76" t="s">
        <v>19</v>
      </c>
      <c r="K15" s="77">
        <v>0.5</v>
      </c>
      <c r="L15" s="78"/>
      <c r="M15" s="79" t="s">
        <v>20</v>
      </c>
      <c r="N15" s="75" t="str">
        <f>IF(Infos!$C$12="ABS","ABS","")</f>
        <v/>
      </c>
      <c r="O15" s="76" t="s">
        <v>19</v>
      </c>
      <c r="P15" s="77">
        <v>0.5</v>
      </c>
      <c r="Q15" s="78"/>
      <c r="R15" s="79" t="s">
        <v>20</v>
      </c>
      <c r="S15" s="75" t="str">
        <f>IF(Infos!$C$13="ABS","ABS","")</f>
        <v/>
      </c>
      <c r="T15" s="76" t="s">
        <v>19</v>
      </c>
      <c r="U15" s="77">
        <v>0.5</v>
      </c>
      <c r="V15" s="78"/>
      <c r="W15" s="79" t="s">
        <v>20</v>
      </c>
      <c r="X15" s="75" t="str">
        <f>IF(Infos!$C$14="ABS","ABS","")</f>
        <v/>
      </c>
      <c r="Y15" s="76" t="s">
        <v>19</v>
      </c>
      <c r="Z15" s="77">
        <v>0.5</v>
      </c>
      <c r="AA15" s="78"/>
      <c r="AB15" s="79" t="s">
        <v>20</v>
      </c>
    </row>
    <row r="16" spans="1:28" ht="25.5" x14ac:dyDescent="0.2">
      <c r="A16" s="80" t="s">
        <v>26</v>
      </c>
      <c r="B16" s="299" t="s">
        <v>9</v>
      </c>
      <c r="C16" s="299"/>
      <c r="D16" s="75" t="str">
        <f>IF(Infos!$C$10="ABS","ABS","")</f>
        <v/>
      </c>
      <c r="E16" s="76" t="s">
        <v>19</v>
      </c>
      <c r="F16" s="77">
        <v>0.5</v>
      </c>
      <c r="G16" s="78"/>
      <c r="H16" s="79" t="s">
        <v>20</v>
      </c>
      <c r="I16" s="75" t="str">
        <f>IF(Infos!$C$11="ABS","ABS","")</f>
        <v/>
      </c>
      <c r="J16" s="76" t="s">
        <v>19</v>
      </c>
      <c r="K16" s="77">
        <v>0.5</v>
      </c>
      <c r="L16" s="78"/>
      <c r="M16" s="79" t="s">
        <v>20</v>
      </c>
      <c r="N16" s="75" t="str">
        <f>IF(Infos!$C$12="ABS","ABS","")</f>
        <v/>
      </c>
      <c r="O16" s="76" t="s">
        <v>19</v>
      </c>
      <c r="P16" s="77">
        <v>0.5</v>
      </c>
      <c r="Q16" s="78"/>
      <c r="R16" s="79" t="s">
        <v>20</v>
      </c>
      <c r="S16" s="75" t="str">
        <f>IF(Infos!$C$13="ABS","ABS","")</f>
        <v/>
      </c>
      <c r="T16" s="76" t="s">
        <v>19</v>
      </c>
      <c r="U16" s="77">
        <v>0.5</v>
      </c>
      <c r="V16" s="78"/>
      <c r="W16" s="79" t="s">
        <v>20</v>
      </c>
      <c r="X16" s="75" t="str">
        <f>IF(Infos!$C$14="ABS","ABS","")</f>
        <v/>
      </c>
      <c r="Y16" s="76" t="s">
        <v>19</v>
      </c>
      <c r="Z16" s="77">
        <v>0.5</v>
      </c>
      <c r="AA16" s="78"/>
      <c r="AB16" s="79" t="s">
        <v>20</v>
      </c>
    </row>
    <row r="17" spans="1:28" ht="45" customHeight="1" x14ac:dyDescent="0.2">
      <c r="A17" s="291" t="s">
        <v>27</v>
      </c>
      <c r="B17" s="293" t="s">
        <v>24</v>
      </c>
      <c r="C17" s="74" t="s">
        <v>10</v>
      </c>
      <c r="D17" s="75" t="str">
        <f>IF(Infos!$C$10="ABS","ABS","")</f>
        <v/>
      </c>
      <c r="E17" s="76" t="s">
        <v>19</v>
      </c>
      <c r="F17" s="77">
        <v>0.5</v>
      </c>
      <c r="G17" s="78"/>
      <c r="H17" s="79" t="s">
        <v>20</v>
      </c>
      <c r="I17" s="75" t="str">
        <f>IF(Infos!$C$11="ABS","ABS","")</f>
        <v/>
      </c>
      <c r="J17" s="76" t="s">
        <v>19</v>
      </c>
      <c r="K17" s="77">
        <v>0.5</v>
      </c>
      <c r="L17" s="78"/>
      <c r="M17" s="79" t="s">
        <v>20</v>
      </c>
      <c r="N17" s="75" t="str">
        <f>IF(Infos!$C$12="ABS","ABS","")</f>
        <v/>
      </c>
      <c r="O17" s="76" t="s">
        <v>19</v>
      </c>
      <c r="P17" s="77">
        <v>0.5</v>
      </c>
      <c r="Q17" s="78"/>
      <c r="R17" s="79" t="s">
        <v>20</v>
      </c>
      <c r="S17" s="75" t="str">
        <f>IF(Infos!$C$13="ABS","ABS","")</f>
        <v/>
      </c>
      <c r="T17" s="76" t="s">
        <v>19</v>
      </c>
      <c r="U17" s="77">
        <v>0.5</v>
      </c>
      <c r="V17" s="78"/>
      <c r="W17" s="79" t="s">
        <v>20</v>
      </c>
      <c r="X17" s="75" t="str">
        <f>IF(Infos!$C$14="ABS","ABS","")</f>
        <v/>
      </c>
      <c r="Y17" s="76" t="s">
        <v>19</v>
      </c>
      <c r="Z17" s="77">
        <v>0.5</v>
      </c>
      <c r="AA17" s="78"/>
      <c r="AB17" s="79" t="s">
        <v>20</v>
      </c>
    </row>
    <row r="18" spans="1:28" ht="45" customHeight="1" thickBot="1" x14ac:dyDescent="0.25">
      <c r="A18" s="292"/>
      <c r="B18" s="294"/>
      <c r="C18" s="81" t="s">
        <v>11</v>
      </c>
      <c r="D18" s="82" t="str">
        <f>IF(Infos!$C$10="ABS","ABS","")</f>
        <v/>
      </c>
      <c r="E18" s="83" t="s">
        <v>19</v>
      </c>
      <c r="F18" s="84">
        <v>0.5</v>
      </c>
      <c r="G18" s="78"/>
      <c r="H18" s="85" t="s">
        <v>20</v>
      </c>
      <c r="I18" s="75" t="str">
        <f>IF(Infos!$C$11="ABS","ABS","")</f>
        <v/>
      </c>
      <c r="J18" s="83" t="s">
        <v>19</v>
      </c>
      <c r="K18" s="84">
        <v>0.5</v>
      </c>
      <c r="L18" s="78"/>
      <c r="M18" s="85" t="s">
        <v>20</v>
      </c>
      <c r="N18" s="86" t="str">
        <f>IF(Infos!$C$12="ABS","ABS","")</f>
        <v/>
      </c>
      <c r="O18" s="83" t="s">
        <v>19</v>
      </c>
      <c r="P18" s="84">
        <v>0.5</v>
      </c>
      <c r="Q18" s="78"/>
      <c r="R18" s="85" t="s">
        <v>20</v>
      </c>
      <c r="S18" s="86" t="str">
        <f>IF(Infos!$C$13="ABS","ABS","")</f>
        <v/>
      </c>
      <c r="T18" s="83" t="s">
        <v>19</v>
      </c>
      <c r="U18" s="84">
        <v>0.5</v>
      </c>
      <c r="V18" s="78"/>
      <c r="W18" s="85" t="s">
        <v>20</v>
      </c>
      <c r="X18" s="75" t="str">
        <f>IF(Infos!$C$14="ABS","ABS","")</f>
        <v/>
      </c>
      <c r="Y18" s="83" t="s">
        <v>19</v>
      </c>
      <c r="Z18" s="84">
        <v>0.5</v>
      </c>
      <c r="AA18" s="78"/>
      <c r="AB18" s="85" t="s">
        <v>20</v>
      </c>
    </row>
    <row r="19" spans="1:28" ht="16.5" customHeight="1" x14ac:dyDescent="0.2">
      <c r="A19" s="64"/>
      <c r="B19" s="64"/>
      <c r="C19" s="64"/>
      <c r="D19" s="64"/>
      <c r="E19" s="64"/>
      <c r="F19" s="64"/>
      <c r="G19" s="280"/>
      <c r="H19" s="281"/>
      <c r="I19" s="62"/>
      <c r="J19" s="63"/>
      <c r="K19" s="64"/>
      <c r="L19" s="280"/>
      <c r="M19" s="281"/>
      <c r="N19" s="64"/>
      <c r="O19" s="64"/>
      <c r="P19" s="64"/>
      <c r="Q19" s="280"/>
      <c r="R19" s="281"/>
      <c r="S19" s="64"/>
      <c r="T19" s="64"/>
      <c r="U19" s="64"/>
      <c r="V19" s="280"/>
      <c r="W19" s="281"/>
      <c r="X19" s="64"/>
      <c r="Y19" s="64"/>
      <c r="Z19" s="64"/>
      <c r="AA19" s="280"/>
      <c r="AB19" s="281"/>
    </row>
    <row r="20" spans="1:28" ht="19.5" customHeight="1" x14ac:dyDescent="0.2">
      <c r="A20" s="64"/>
      <c r="B20" s="64"/>
      <c r="C20" s="64"/>
      <c r="D20" s="64"/>
      <c r="E20" s="64"/>
      <c r="F20" s="64"/>
      <c r="G20" s="87"/>
      <c r="H20" s="88" t="s">
        <v>28</v>
      </c>
      <c r="I20" s="64"/>
      <c r="J20" s="64"/>
      <c r="K20" s="64"/>
      <c r="L20" s="87"/>
      <c r="M20" s="88" t="s">
        <v>28</v>
      </c>
      <c r="N20" s="64"/>
      <c r="O20" s="64"/>
      <c r="P20" s="64"/>
      <c r="Q20" s="87"/>
      <c r="R20" s="88" t="s">
        <v>28</v>
      </c>
      <c r="S20" s="64"/>
      <c r="T20" s="64"/>
      <c r="U20" s="64"/>
      <c r="V20" s="87"/>
      <c r="W20" s="88" t="s">
        <v>28</v>
      </c>
      <c r="X20" s="64"/>
      <c r="Y20" s="64"/>
      <c r="Z20" s="64"/>
      <c r="AA20" s="87"/>
      <c r="AB20" s="88" t="s">
        <v>28</v>
      </c>
    </row>
    <row r="21" spans="1:28" ht="7.5" customHeight="1" x14ac:dyDescent="0.2"/>
    <row r="22" spans="1:28" ht="24.75" customHeight="1" x14ac:dyDescent="0.2">
      <c r="G22" s="309"/>
      <c r="H22" s="309"/>
      <c r="I22" s="309"/>
      <c r="J22" s="309"/>
    </row>
    <row r="23" spans="1:28" ht="65.25" customHeight="1" x14ac:dyDescent="0.2">
      <c r="A23" s="68" t="s">
        <v>14</v>
      </c>
      <c r="W23" s="308" t="s">
        <v>36</v>
      </c>
      <c r="X23" s="301"/>
      <c r="Y23" s="300">
        <f>Infos!F30</f>
        <v>0</v>
      </c>
      <c r="Z23" s="301"/>
      <c r="AA23" s="301"/>
      <c r="AB23" s="301"/>
    </row>
    <row r="24" spans="1:28" ht="27" customHeight="1" thickBot="1" x14ac:dyDescent="0.25">
      <c r="A24" s="70" t="s">
        <v>15</v>
      </c>
      <c r="B24" s="64"/>
      <c r="D24" s="64"/>
      <c r="E24" s="64"/>
      <c r="F24" s="64"/>
      <c r="G24" s="302" t="s">
        <v>31</v>
      </c>
      <c r="H24" s="303"/>
      <c r="I24" s="304">
        <f>Infos!B34</f>
        <v>0</v>
      </c>
      <c r="J24" s="304"/>
      <c r="K24" s="304"/>
      <c r="M24" s="302" t="s">
        <v>32</v>
      </c>
      <c r="N24" s="303"/>
      <c r="O24" s="303"/>
      <c r="P24" s="303"/>
      <c r="Q24" s="303"/>
      <c r="R24" s="305">
        <f>Infos!I30</f>
        <v>0</v>
      </c>
      <c r="S24" s="305"/>
      <c r="T24" s="305"/>
      <c r="U24" s="305"/>
      <c r="V24" s="305"/>
      <c r="Y24" s="64"/>
    </row>
    <row r="25" spans="1:28" ht="18" customHeight="1" thickBot="1" x14ac:dyDescent="0.25">
      <c r="A25" s="64"/>
      <c r="B25" s="64"/>
      <c r="C25" s="64"/>
      <c r="D25" s="295" t="s">
        <v>0</v>
      </c>
      <c r="E25" s="296"/>
      <c r="F25" s="296"/>
      <c r="G25" s="297">
        <f>Infos!B15</f>
        <v>0</v>
      </c>
      <c r="H25" s="298"/>
      <c r="I25" s="295" t="s">
        <v>0</v>
      </c>
      <c r="J25" s="296"/>
      <c r="K25" s="296"/>
      <c r="L25" s="297">
        <f>Infos!B16</f>
        <v>0</v>
      </c>
      <c r="M25" s="298"/>
      <c r="N25" s="295" t="s">
        <v>0</v>
      </c>
      <c r="O25" s="296"/>
      <c r="P25" s="296"/>
      <c r="Q25" s="297">
        <f>Infos!B17</f>
        <v>0</v>
      </c>
      <c r="R25" s="298"/>
      <c r="S25" s="295" t="s">
        <v>0</v>
      </c>
      <c r="T25" s="296"/>
      <c r="U25" s="296"/>
      <c r="V25" s="297">
        <f>Infos!B18</f>
        <v>0</v>
      </c>
      <c r="W25" s="298"/>
      <c r="X25" s="295" t="s">
        <v>0</v>
      </c>
      <c r="Y25" s="296"/>
      <c r="Z25" s="296"/>
      <c r="AA25" s="297">
        <f>Infos!B19</f>
        <v>0</v>
      </c>
      <c r="AB25" s="298"/>
    </row>
    <row r="26" spans="1:28" ht="63" customHeight="1" x14ac:dyDescent="0.2">
      <c r="A26" s="71" t="s">
        <v>1</v>
      </c>
      <c r="B26" s="72" t="s">
        <v>2</v>
      </c>
      <c r="C26" s="73" t="s">
        <v>3</v>
      </c>
      <c r="D26" s="282" t="s">
        <v>12</v>
      </c>
      <c r="E26" s="282"/>
      <c r="F26" s="73" t="s">
        <v>69</v>
      </c>
      <c r="G26" s="283" t="s">
        <v>13</v>
      </c>
      <c r="H26" s="284"/>
      <c r="I26" s="282" t="s">
        <v>12</v>
      </c>
      <c r="J26" s="282"/>
      <c r="K26" s="73" t="s">
        <v>69</v>
      </c>
      <c r="L26" s="283" t="s">
        <v>13</v>
      </c>
      <c r="M26" s="284"/>
      <c r="N26" s="282" t="s">
        <v>12</v>
      </c>
      <c r="O26" s="282"/>
      <c r="P26" s="73" t="s">
        <v>69</v>
      </c>
      <c r="Q26" s="283" t="s">
        <v>13</v>
      </c>
      <c r="R26" s="284"/>
      <c r="S26" s="282" t="s">
        <v>12</v>
      </c>
      <c r="T26" s="282"/>
      <c r="U26" s="73" t="s">
        <v>69</v>
      </c>
      <c r="V26" s="283" t="s">
        <v>13</v>
      </c>
      <c r="W26" s="284"/>
      <c r="X26" s="282" t="s">
        <v>12</v>
      </c>
      <c r="Y26" s="282"/>
      <c r="Z26" s="73" t="s">
        <v>69</v>
      </c>
      <c r="AA26" s="283" t="s">
        <v>13</v>
      </c>
      <c r="AB26" s="284"/>
    </row>
    <row r="27" spans="1:28" ht="15.95" customHeight="1" x14ac:dyDescent="0.2">
      <c r="A27" s="306" t="s">
        <v>25</v>
      </c>
      <c r="B27" s="299" t="s">
        <v>16</v>
      </c>
      <c r="C27" s="74" t="str">
        <f>'Transformation des produits'!C5</f>
        <v>Agneau</v>
      </c>
      <c r="D27" s="90" t="str">
        <f>IF(Infos!$C$15="ABS","ABS","")</f>
        <v/>
      </c>
      <c r="E27" s="76" t="s">
        <v>19</v>
      </c>
      <c r="F27" s="77">
        <v>0.5</v>
      </c>
      <c r="G27" s="78"/>
      <c r="H27" s="79" t="s">
        <v>20</v>
      </c>
      <c r="I27" s="75" t="str">
        <f>IF(Infos!$C$16="ABS","ABS","")</f>
        <v/>
      </c>
      <c r="J27" s="76" t="s">
        <v>19</v>
      </c>
      <c r="K27" s="77">
        <v>0.5</v>
      </c>
      <c r="L27" s="78"/>
      <c r="M27" s="79" t="s">
        <v>20</v>
      </c>
      <c r="N27" s="75" t="str">
        <f>IF(Infos!$C$17="ABS","ABS","")</f>
        <v/>
      </c>
      <c r="O27" s="76" t="s">
        <v>19</v>
      </c>
      <c r="P27" s="77">
        <v>0.5</v>
      </c>
      <c r="Q27" s="78"/>
      <c r="R27" s="79" t="s">
        <v>20</v>
      </c>
      <c r="S27" s="75" t="str">
        <f>IF(Infos!$C$18="ABS","ABS","")</f>
        <v/>
      </c>
      <c r="T27" s="76" t="s">
        <v>19</v>
      </c>
      <c r="U27" s="77">
        <v>0.5</v>
      </c>
      <c r="V27" s="78"/>
      <c r="W27" s="79" t="s">
        <v>20</v>
      </c>
      <c r="X27" s="75" t="str">
        <f>IF(Infos!$C$19="ABS","ABS","")</f>
        <v/>
      </c>
      <c r="Y27" s="76" t="s">
        <v>19</v>
      </c>
      <c r="Z27" s="77">
        <v>0.5</v>
      </c>
      <c r="AA27" s="78"/>
      <c r="AB27" s="79" t="s">
        <v>20</v>
      </c>
    </row>
    <row r="28" spans="1:28" ht="15.95" customHeight="1" x14ac:dyDescent="0.2">
      <c r="A28" s="306"/>
      <c r="B28" s="299"/>
      <c r="C28" s="74" t="str">
        <f>'Transformation des produits'!C6</f>
        <v>Veau ou porc</v>
      </c>
      <c r="D28" s="90" t="str">
        <f>IF(Infos!$C$15="ABS","ABS","")</f>
        <v/>
      </c>
      <c r="E28" s="76" t="s">
        <v>19</v>
      </c>
      <c r="F28" s="77">
        <v>0.5</v>
      </c>
      <c r="G28" s="78"/>
      <c r="H28" s="79" t="s">
        <v>20</v>
      </c>
      <c r="I28" s="75" t="str">
        <f>IF(Infos!$C$16="ABS","ABS","")</f>
        <v/>
      </c>
      <c r="J28" s="76" t="s">
        <v>19</v>
      </c>
      <c r="K28" s="77">
        <v>0.5</v>
      </c>
      <c r="L28" s="78"/>
      <c r="M28" s="79" t="s">
        <v>20</v>
      </c>
      <c r="N28" s="75" t="str">
        <f>IF(Infos!$C$17="ABS","ABS","")</f>
        <v/>
      </c>
      <c r="O28" s="76" t="s">
        <v>19</v>
      </c>
      <c r="P28" s="77">
        <v>0.5</v>
      </c>
      <c r="Q28" s="78"/>
      <c r="R28" s="79" t="s">
        <v>20</v>
      </c>
      <c r="S28" s="75" t="str">
        <f>IF(Infos!$C$18="ABS","ABS","")</f>
        <v/>
      </c>
      <c r="T28" s="76" t="s">
        <v>19</v>
      </c>
      <c r="U28" s="77">
        <v>0.5</v>
      </c>
      <c r="V28" s="78"/>
      <c r="W28" s="79" t="s">
        <v>20</v>
      </c>
      <c r="X28" s="75" t="str">
        <f>IF(Infos!$C$19="ABS","ABS","")</f>
        <v/>
      </c>
      <c r="Y28" s="76" t="s">
        <v>19</v>
      </c>
      <c r="Z28" s="77">
        <v>0.5</v>
      </c>
      <c r="AA28" s="78"/>
      <c r="AB28" s="79" t="s">
        <v>20</v>
      </c>
    </row>
    <row r="29" spans="1:28" ht="15.95" customHeight="1" x14ac:dyDescent="0.2">
      <c r="A29" s="306"/>
      <c r="B29" s="299"/>
      <c r="C29" s="74" t="str">
        <f>'Transformation des produits'!C7</f>
        <v>Bœuf ou cheval</v>
      </c>
      <c r="D29" s="90" t="str">
        <f>IF(Infos!$C$15="ABS","ABS","")</f>
        <v/>
      </c>
      <c r="E29" s="76" t="s">
        <v>19</v>
      </c>
      <c r="F29" s="77">
        <v>1</v>
      </c>
      <c r="G29" s="78"/>
      <c r="H29" s="79" t="s">
        <v>19</v>
      </c>
      <c r="I29" s="75" t="str">
        <f>IF(Infos!$C$16="ABS","ABS","")</f>
        <v/>
      </c>
      <c r="J29" s="76" t="s">
        <v>19</v>
      </c>
      <c r="K29" s="77">
        <v>1</v>
      </c>
      <c r="L29" s="78"/>
      <c r="M29" s="79" t="s">
        <v>19</v>
      </c>
      <c r="N29" s="75" t="str">
        <f>IF(Infos!$C$17="ABS","ABS","")</f>
        <v/>
      </c>
      <c r="O29" s="76" t="s">
        <v>19</v>
      </c>
      <c r="P29" s="77">
        <v>1</v>
      </c>
      <c r="Q29" s="78"/>
      <c r="R29" s="79" t="s">
        <v>19</v>
      </c>
      <c r="S29" s="75" t="str">
        <f>IF(Infos!$C$18="ABS","ABS","")</f>
        <v/>
      </c>
      <c r="T29" s="76" t="s">
        <v>19</v>
      </c>
      <c r="U29" s="77">
        <v>1</v>
      </c>
      <c r="V29" s="78"/>
      <c r="W29" s="79" t="s">
        <v>19</v>
      </c>
      <c r="X29" s="75" t="str">
        <f>IF(Infos!$C$19="ABS","ABS","")</f>
        <v/>
      </c>
      <c r="Y29" s="76" t="s">
        <v>19</v>
      </c>
      <c r="Z29" s="77">
        <v>1</v>
      </c>
      <c r="AA29" s="78"/>
      <c r="AB29" s="79" t="s">
        <v>19</v>
      </c>
    </row>
    <row r="30" spans="1:28" ht="24" x14ac:dyDescent="0.2">
      <c r="A30" s="306"/>
      <c r="B30" s="77" t="s">
        <v>17</v>
      </c>
      <c r="C30" s="74" t="str">
        <f>'Transformation des produits'!C8</f>
        <v>Bœuf/ cheval ou veau</v>
      </c>
      <c r="D30" s="90" t="str">
        <f>IF(Infos!$C$15="ABS","ABS","")</f>
        <v/>
      </c>
      <c r="E30" s="76" t="s">
        <v>19</v>
      </c>
      <c r="F30" s="77">
        <v>0.5</v>
      </c>
      <c r="G30" s="285"/>
      <c r="H30" s="288" t="s">
        <v>21</v>
      </c>
      <c r="I30" s="75" t="str">
        <f>IF(Infos!$C$16="ABS","ABS","")</f>
        <v/>
      </c>
      <c r="J30" s="76" t="s">
        <v>19</v>
      </c>
      <c r="K30" s="77">
        <v>0.5</v>
      </c>
      <c r="L30" s="285"/>
      <c r="M30" s="288" t="s">
        <v>21</v>
      </c>
      <c r="N30" s="75" t="str">
        <f>IF(Infos!$C$17="ABS","ABS","")</f>
        <v/>
      </c>
      <c r="O30" s="76" t="s">
        <v>19</v>
      </c>
      <c r="P30" s="77">
        <v>0.5</v>
      </c>
      <c r="Q30" s="285"/>
      <c r="R30" s="288" t="s">
        <v>21</v>
      </c>
      <c r="S30" s="75" t="str">
        <f>IF(Infos!$C$18="ABS","ABS","")</f>
        <v/>
      </c>
      <c r="T30" s="76" t="s">
        <v>19</v>
      </c>
      <c r="U30" s="77">
        <v>0.5</v>
      </c>
      <c r="V30" s="285"/>
      <c r="W30" s="288" t="s">
        <v>21</v>
      </c>
      <c r="X30" s="75" t="str">
        <f>IF(Infos!$C$19="ABS","ABS","")</f>
        <v/>
      </c>
      <c r="Y30" s="76" t="s">
        <v>19</v>
      </c>
      <c r="Z30" s="77">
        <v>0.5</v>
      </c>
      <c r="AA30" s="285"/>
      <c r="AB30" s="288" t="s">
        <v>21</v>
      </c>
    </row>
    <row r="31" spans="1:28" ht="15.95" customHeight="1" x14ac:dyDescent="0.2">
      <c r="A31" s="306"/>
      <c r="B31" s="307" t="s">
        <v>18</v>
      </c>
      <c r="C31" s="74" t="str">
        <f>'Transformation des produits'!C9</f>
        <v>Agneau</v>
      </c>
      <c r="D31" s="90" t="str">
        <f>IF(Infos!$C$15="ABS","ABS","")</f>
        <v/>
      </c>
      <c r="E31" s="76" t="s">
        <v>19</v>
      </c>
      <c r="F31" s="77">
        <v>0.25</v>
      </c>
      <c r="G31" s="286"/>
      <c r="H31" s="289"/>
      <c r="I31" s="75" t="str">
        <f>IF(Infos!$C$16="ABS","ABS","")</f>
        <v/>
      </c>
      <c r="J31" s="76" t="s">
        <v>19</v>
      </c>
      <c r="K31" s="77">
        <v>0.25</v>
      </c>
      <c r="L31" s="286"/>
      <c r="M31" s="289"/>
      <c r="N31" s="75" t="str">
        <f>IF(Infos!$C$17="ABS","ABS","")</f>
        <v/>
      </c>
      <c r="O31" s="76" t="s">
        <v>19</v>
      </c>
      <c r="P31" s="77">
        <v>0.25</v>
      </c>
      <c r="Q31" s="286"/>
      <c r="R31" s="289"/>
      <c r="S31" s="75" t="str">
        <f>IF(Infos!$C$18="ABS","ABS","")</f>
        <v/>
      </c>
      <c r="T31" s="76" t="s">
        <v>19</v>
      </c>
      <c r="U31" s="77">
        <v>0.25</v>
      </c>
      <c r="V31" s="286"/>
      <c r="W31" s="289"/>
      <c r="X31" s="75" t="str">
        <f>IF(Infos!$C$19="ABS","ABS","")</f>
        <v/>
      </c>
      <c r="Y31" s="76" t="s">
        <v>19</v>
      </c>
      <c r="Z31" s="77">
        <v>0.25</v>
      </c>
      <c r="AA31" s="286"/>
      <c r="AB31" s="289"/>
    </row>
    <row r="32" spans="1:28" ht="15.95" customHeight="1" x14ac:dyDescent="0.2">
      <c r="A32" s="306"/>
      <c r="B32" s="307"/>
      <c r="C32" s="74" t="str">
        <f>'Transformation des produits'!C10</f>
        <v>Veau ou porc</v>
      </c>
      <c r="D32" s="90" t="str">
        <f>IF(Infos!$C$15="ABS","ABS","")</f>
        <v/>
      </c>
      <c r="E32" s="76" t="s">
        <v>19</v>
      </c>
      <c r="F32" s="77">
        <v>0.25</v>
      </c>
      <c r="G32" s="286"/>
      <c r="H32" s="289"/>
      <c r="I32" s="75" t="str">
        <f>IF(Infos!$C$16="ABS","ABS","")</f>
        <v/>
      </c>
      <c r="J32" s="76" t="s">
        <v>19</v>
      </c>
      <c r="K32" s="77">
        <v>0.25</v>
      </c>
      <c r="L32" s="286"/>
      <c r="M32" s="289"/>
      <c r="N32" s="75" t="str">
        <f>IF(Infos!$C$17="ABS","ABS","")</f>
        <v/>
      </c>
      <c r="O32" s="76" t="s">
        <v>19</v>
      </c>
      <c r="P32" s="77">
        <v>0.25</v>
      </c>
      <c r="Q32" s="286"/>
      <c r="R32" s="289"/>
      <c r="S32" s="75" t="str">
        <f>IF(Infos!$C$18="ABS","ABS","")</f>
        <v/>
      </c>
      <c r="T32" s="76" t="s">
        <v>19</v>
      </c>
      <c r="U32" s="77">
        <v>0.25</v>
      </c>
      <c r="V32" s="286"/>
      <c r="W32" s="289"/>
      <c r="X32" s="75" t="str">
        <f>IF(Infos!$C$19="ABS","ABS","")</f>
        <v/>
      </c>
      <c r="Y32" s="76" t="s">
        <v>19</v>
      </c>
      <c r="Z32" s="77">
        <v>0.25</v>
      </c>
      <c r="AA32" s="286"/>
      <c r="AB32" s="289"/>
    </row>
    <row r="33" spans="1:28" ht="15.95" customHeight="1" x14ac:dyDescent="0.2">
      <c r="A33" s="306"/>
      <c r="B33" s="307"/>
      <c r="C33" s="74" t="str">
        <f>'Transformation des produits'!C11</f>
        <v>Bœuf ou cheval</v>
      </c>
      <c r="D33" s="90" t="str">
        <f>IF(Infos!$C$15="ABS","ABS","")</f>
        <v/>
      </c>
      <c r="E33" s="76" t="s">
        <v>19</v>
      </c>
      <c r="F33" s="77">
        <v>1</v>
      </c>
      <c r="G33" s="287"/>
      <c r="H33" s="290"/>
      <c r="I33" s="75" t="str">
        <f>IF(Infos!$C$16="ABS","ABS","")</f>
        <v/>
      </c>
      <c r="J33" s="76" t="s">
        <v>19</v>
      </c>
      <c r="K33" s="77">
        <v>1</v>
      </c>
      <c r="L33" s="287"/>
      <c r="M33" s="290"/>
      <c r="N33" s="75" t="str">
        <f>IF(Infos!$C$17="ABS","ABS","")</f>
        <v/>
      </c>
      <c r="O33" s="76" t="s">
        <v>19</v>
      </c>
      <c r="P33" s="77">
        <v>1</v>
      </c>
      <c r="Q33" s="287"/>
      <c r="R33" s="290"/>
      <c r="S33" s="75" t="str">
        <f>IF(Infos!$C$18="ABS","ABS","")</f>
        <v/>
      </c>
      <c r="T33" s="76" t="s">
        <v>19</v>
      </c>
      <c r="U33" s="77">
        <v>1</v>
      </c>
      <c r="V33" s="287"/>
      <c r="W33" s="290"/>
      <c r="X33" s="75" t="str">
        <f>IF(Infos!$C$19="ABS","ABS","")</f>
        <v/>
      </c>
      <c r="Y33" s="76" t="s">
        <v>19</v>
      </c>
      <c r="Z33" s="77">
        <v>1</v>
      </c>
      <c r="AA33" s="287"/>
      <c r="AB33" s="290"/>
    </row>
    <row r="34" spans="1:28" ht="25.15" customHeight="1" x14ac:dyDescent="0.2">
      <c r="A34" s="306"/>
      <c r="B34" s="299" t="s">
        <v>22</v>
      </c>
      <c r="C34" s="145" t="str">
        <f>'Transformation des produits'!C12</f>
        <v xml:space="preserve">Agneau, </v>
      </c>
      <c r="D34" s="75" t="str">
        <f>IF(Infos!$C$10="ABS","ABS","")</f>
        <v/>
      </c>
      <c r="E34" s="76" t="s">
        <v>19</v>
      </c>
      <c r="F34" s="144">
        <v>0.25</v>
      </c>
      <c r="G34" s="285"/>
      <c r="H34" s="288" t="s">
        <v>20</v>
      </c>
      <c r="I34" s="75" t="str">
        <f>IF(Infos!$C$11="ABS","ABS","")</f>
        <v/>
      </c>
      <c r="J34" s="76" t="s">
        <v>19</v>
      </c>
      <c r="K34" s="144">
        <v>0.25</v>
      </c>
      <c r="L34" s="285"/>
      <c r="M34" s="288" t="s">
        <v>20</v>
      </c>
      <c r="N34" s="75" t="str">
        <f>IF(Infos!$C$12="ABS","ABS","")</f>
        <v/>
      </c>
      <c r="O34" s="76" t="s">
        <v>19</v>
      </c>
      <c r="P34" s="144">
        <v>0.25</v>
      </c>
      <c r="Q34" s="285"/>
      <c r="R34" s="288" t="s">
        <v>20</v>
      </c>
      <c r="S34" s="75" t="str">
        <f>IF(Infos!$C$13="ABS","ABS","")</f>
        <v/>
      </c>
      <c r="T34" s="76" t="s">
        <v>19</v>
      </c>
      <c r="U34" s="144">
        <v>0.25</v>
      </c>
      <c r="V34" s="285"/>
      <c r="W34" s="288" t="s">
        <v>20</v>
      </c>
      <c r="X34" s="75" t="str">
        <f>IF(Infos!$C$14="ABS","ABS","")</f>
        <v/>
      </c>
      <c r="Y34" s="76" t="s">
        <v>19</v>
      </c>
      <c r="Z34" s="144">
        <v>0.25</v>
      </c>
      <c r="AA34" s="285"/>
      <c r="AB34" s="288" t="s">
        <v>20</v>
      </c>
    </row>
    <row r="35" spans="1:28" ht="25.15" customHeight="1" x14ac:dyDescent="0.2">
      <c r="A35" s="306"/>
      <c r="B35" s="299"/>
      <c r="C35" s="145" t="str">
        <f>'Transformation des produits'!C13</f>
        <v>Veau ou porc</v>
      </c>
      <c r="D35" s="75"/>
      <c r="E35" s="76" t="s">
        <v>19</v>
      </c>
      <c r="F35" s="144">
        <v>0.25</v>
      </c>
      <c r="G35" s="287"/>
      <c r="H35" s="290"/>
      <c r="I35" s="75"/>
      <c r="J35" s="76" t="s">
        <v>19</v>
      </c>
      <c r="K35" s="144">
        <v>0.25</v>
      </c>
      <c r="L35" s="287"/>
      <c r="M35" s="290"/>
      <c r="N35" s="75"/>
      <c r="O35" s="76" t="s">
        <v>19</v>
      </c>
      <c r="P35" s="144">
        <v>0.25</v>
      </c>
      <c r="Q35" s="287"/>
      <c r="R35" s="290"/>
      <c r="S35" s="75"/>
      <c r="T35" s="76" t="s">
        <v>19</v>
      </c>
      <c r="U35" s="144">
        <v>0.25</v>
      </c>
      <c r="V35" s="287"/>
      <c r="W35" s="290"/>
      <c r="X35" s="75"/>
      <c r="Y35" s="76" t="s">
        <v>19</v>
      </c>
      <c r="Z35" s="144">
        <v>0.25</v>
      </c>
      <c r="AA35" s="287"/>
      <c r="AB35" s="290"/>
    </row>
    <row r="36" spans="1:28" ht="15.95" customHeight="1" x14ac:dyDescent="0.2">
      <c r="A36" s="306"/>
      <c r="B36" s="299"/>
      <c r="C36" s="145" t="str">
        <f>'Transformation des produits'!C14</f>
        <v>Bœuf ou cheval</v>
      </c>
      <c r="D36" s="75" t="str">
        <f>IF(Infos!$C$10="ABS","ABS","")</f>
        <v/>
      </c>
      <c r="E36" s="76" t="s">
        <v>19</v>
      </c>
      <c r="F36" s="144">
        <v>0.5</v>
      </c>
      <c r="G36" s="78"/>
      <c r="H36" s="79" t="s">
        <v>20</v>
      </c>
      <c r="I36" s="75" t="str">
        <f>IF(Infos!$C$11="ABS","ABS","")</f>
        <v/>
      </c>
      <c r="J36" s="76" t="s">
        <v>19</v>
      </c>
      <c r="K36" s="144">
        <v>0.5</v>
      </c>
      <c r="L36" s="78"/>
      <c r="M36" s="79" t="s">
        <v>20</v>
      </c>
      <c r="N36" s="75" t="str">
        <f>IF(Infos!$C$12="ABS","ABS","")</f>
        <v/>
      </c>
      <c r="O36" s="76" t="s">
        <v>19</v>
      </c>
      <c r="P36" s="144">
        <v>0.5</v>
      </c>
      <c r="Q36" s="78"/>
      <c r="R36" s="79" t="s">
        <v>20</v>
      </c>
      <c r="S36" s="75" t="str">
        <f>IF(Infos!$C$13="ABS","ABS","")</f>
        <v/>
      </c>
      <c r="T36" s="76" t="s">
        <v>19</v>
      </c>
      <c r="U36" s="144">
        <v>0.5</v>
      </c>
      <c r="V36" s="78"/>
      <c r="W36" s="79" t="s">
        <v>20</v>
      </c>
      <c r="X36" s="75" t="str">
        <f>IF(Infos!$C$14="ABS","ABS","")</f>
        <v/>
      </c>
      <c r="Y36" s="76" t="s">
        <v>19</v>
      </c>
      <c r="Z36" s="144">
        <v>0.5</v>
      </c>
      <c r="AA36" s="78"/>
      <c r="AB36" s="79" t="s">
        <v>20</v>
      </c>
    </row>
    <row r="37" spans="1:28" ht="25.15" customHeight="1" x14ac:dyDescent="0.2">
      <c r="A37" s="306"/>
      <c r="B37" s="74" t="s">
        <v>23</v>
      </c>
      <c r="C37" s="74" t="str">
        <f>'Transformation des produits'!C15</f>
        <v>Volaille et / ou produits tripiers</v>
      </c>
      <c r="D37" s="90" t="str">
        <f>IF(Infos!$C$15="ABS","ABS","")</f>
        <v/>
      </c>
      <c r="E37" s="76" t="s">
        <v>19</v>
      </c>
      <c r="F37" s="77">
        <v>0.5</v>
      </c>
      <c r="G37" s="78"/>
      <c r="H37" s="79" t="s">
        <v>20</v>
      </c>
      <c r="I37" s="75" t="str">
        <f>IF(Infos!$C$16="ABS","ABS","")</f>
        <v/>
      </c>
      <c r="J37" s="76" t="s">
        <v>19</v>
      </c>
      <c r="K37" s="77">
        <v>0.5</v>
      </c>
      <c r="L37" s="78"/>
      <c r="M37" s="79" t="s">
        <v>20</v>
      </c>
      <c r="N37" s="75" t="str">
        <f>IF(Infos!$C$17="ABS","ABS","")</f>
        <v/>
      </c>
      <c r="O37" s="76" t="s">
        <v>19</v>
      </c>
      <c r="P37" s="77">
        <v>0.5</v>
      </c>
      <c r="Q37" s="78"/>
      <c r="R37" s="79" t="s">
        <v>20</v>
      </c>
      <c r="S37" s="75" t="str">
        <f>IF(Infos!$C$18="ABS","ABS","")</f>
        <v/>
      </c>
      <c r="T37" s="76" t="s">
        <v>19</v>
      </c>
      <c r="U37" s="77">
        <v>0.5</v>
      </c>
      <c r="V37" s="78"/>
      <c r="W37" s="79" t="s">
        <v>20</v>
      </c>
      <c r="X37" s="75" t="str">
        <f>IF(Infos!$C$19="ABS","ABS","")</f>
        <v/>
      </c>
      <c r="Y37" s="76" t="s">
        <v>19</v>
      </c>
      <c r="Z37" s="77">
        <v>0.5</v>
      </c>
      <c r="AA37" s="78"/>
      <c r="AB37" s="79" t="s">
        <v>20</v>
      </c>
    </row>
    <row r="38" spans="1:28" ht="25.5" x14ac:dyDescent="0.2">
      <c r="A38" s="80" t="s">
        <v>26</v>
      </c>
      <c r="B38" s="299" t="s">
        <v>9</v>
      </c>
      <c r="C38" s="299"/>
      <c r="D38" s="90" t="str">
        <f>IF(Infos!$C$15="ABS","ABS","")</f>
        <v/>
      </c>
      <c r="E38" s="76" t="s">
        <v>19</v>
      </c>
      <c r="F38" s="77">
        <v>0.5</v>
      </c>
      <c r="G38" s="78"/>
      <c r="H38" s="79" t="s">
        <v>20</v>
      </c>
      <c r="I38" s="75" t="str">
        <f>IF(Infos!$C$16="ABS","ABS","")</f>
        <v/>
      </c>
      <c r="J38" s="76" t="s">
        <v>19</v>
      </c>
      <c r="K38" s="77">
        <v>0.5</v>
      </c>
      <c r="L38" s="78"/>
      <c r="M38" s="79" t="s">
        <v>20</v>
      </c>
      <c r="N38" s="75" t="str">
        <f>IF(Infos!$C$17="ABS","ABS","")</f>
        <v/>
      </c>
      <c r="O38" s="76" t="s">
        <v>19</v>
      </c>
      <c r="P38" s="77">
        <v>0.5</v>
      </c>
      <c r="Q38" s="78"/>
      <c r="R38" s="79" t="s">
        <v>20</v>
      </c>
      <c r="S38" s="75" t="str">
        <f>IF(Infos!$C$18="ABS","ABS","")</f>
        <v/>
      </c>
      <c r="T38" s="76" t="s">
        <v>19</v>
      </c>
      <c r="U38" s="77">
        <v>0.5</v>
      </c>
      <c r="V38" s="78"/>
      <c r="W38" s="79" t="s">
        <v>20</v>
      </c>
      <c r="X38" s="75" t="str">
        <f>IF(Infos!$C$19="ABS","ABS","")</f>
        <v/>
      </c>
      <c r="Y38" s="76" t="s">
        <v>19</v>
      </c>
      <c r="Z38" s="77">
        <v>0.5</v>
      </c>
      <c r="AA38" s="78"/>
      <c r="AB38" s="79" t="s">
        <v>20</v>
      </c>
    </row>
    <row r="39" spans="1:28" ht="45" customHeight="1" x14ac:dyDescent="0.2">
      <c r="A39" s="291" t="s">
        <v>27</v>
      </c>
      <c r="B39" s="293" t="s">
        <v>24</v>
      </c>
      <c r="C39" s="74" t="s">
        <v>10</v>
      </c>
      <c r="D39" s="90" t="str">
        <f>IF(Infos!$C$15="ABS","ABS","")</f>
        <v/>
      </c>
      <c r="E39" s="76" t="s">
        <v>19</v>
      </c>
      <c r="F39" s="77">
        <v>0.5</v>
      </c>
      <c r="G39" s="78"/>
      <c r="H39" s="79" t="s">
        <v>20</v>
      </c>
      <c r="I39" s="75" t="str">
        <f>IF(Infos!$C$16="ABS","ABS","")</f>
        <v/>
      </c>
      <c r="J39" s="76" t="s">
        <v>19</v>
      </c>
      <c r="K39" s="77">
        <v>0.5</v>
      </c>
      <c r="L39" s="78"/>
      <c r="M39" s="79" t="s">
        <v>20</v>
      </c>
      <c r="N39" s="75" t="str">
        <f>IF(Infos!$C$17="ABS","ABS","")</f>
        <v/>
      </c>
      <c r="O39" s="76" t="s">
        <v>19</v>
      </c>
      <c r="P39" s="77">
        <v>0.5</v>
      </c>
      <c r="Q39" s="78"/>
      <c r="R39" s="79" t="s">
        <v>20</v>
      </c>
      <c r="S39" s="75" t="str">
        <f>IF(Infos!$C$18="ABS","ABS","")</f>
        <v/>
      </c>
      <c r="T39" s="76" t="s">
        <v>19</v>
      </c>
      <c r="U39" s="77">
        <v>0.5</v>
      </c>
      <c r="V39" s="78"/>
      <c r="W39" s="79" t="s">
        <v>20</v>
      </c>
      <c r="X39" s="75" t="str">
        <f>IF(Infos!$C$19="ABS","ABS","")</f>
        <v/>
      </c>
      <c r="Y39" s="76" t="s">
        <v>19</v>
      </c>
      <c r="Z39" s="77">
        <v>0.5</v>
      </c>
      <c r="AA39" s="78"/>
      <c r="AB39" s="79" t="s">
        <v>20</v>
      </c>
    </row>
    <row r="40" spans="1:28" ht="45" customHeight="1" thickBot="1" x14ac:dyDescent="0.25">
      <c r="A40" s="292"/>
      <c r="B40" s="294"/>
      <c r="C40" s="81" t="s">
        <v>11</v>
      </c>
      <c r="D40" s="90" t="str">
        <f>IF(Infos!$C$15="ABS","ABS","")</f>
        <v/>
      </c>
      <c r="E40" s="83" t="s">
        <v>19</v>
      </c>
      <c r="F40" s="84">
        <v>0.5</v>
      </c>
      <c r="G40" s="78"/>
      <c r="H40" s="85" t="s">
        <v>20</v>
      </c>
      <c r="I40" s="75" t="str">
        <f>IF(Infos!$C$16="ABS","ABS","")</f>
        <v/>
      </c>
      <c r="J40" s="83" t="s">
        <v>19</v>
      </c>
      <c r="K40" s="84">
        <v>0.5</v>
      </c>
      <c r="L40" s="78"/>
      <c r="M40" s="85" t="s">
        <v>20</v>
      </c>
      <c r="N40" s="86" t="str">
        <f>IF(Infos!$C$17="ABS","ABS","")</f>
        <v/>
      </c>
      <c r="O40" s="83" t="s">
        <v>19</v>
      </c>
      <c r="P40" s="84">
        <v>0.5</v>
      </c>
      <c r="Q40" s="78"/>
      <c r="R40" s="85" t="s">
        <v>20</v>
      </c>
      <c r="S40" s="86" t="str">
        <f>IF(Infos!$C$18="ABS","ABS","")</f>
        <v/>
      </c>
      <c r="T40" s="83" t="s">
        <v>19</v>
      </c>
      <c r="U40" s="84">
        <v>0.5</v>
      </c>
      <c r="V40" s="78"/>
      <c r="W40" s="85" t="s">
        <v>20</v>
      </c>
      <c r="X40" s="75" t="str">
        <f>IF(Infos!$C$19="ABS","ABS","")</f>
        <v/>
      </c>
      <c r="Y40" s="83" t="s">
        <v>19</v>
      </c>
      <c r="Z40" s="84">
        <v>0.5</v>
      </c>
      <c r="AA40" s="78"/>
      <c r="AB40" s="85" t="s">
        <v>20</v>
      </c>
    </row>
    <row r="41" spans="1:28" ht="16.5" customHeight="1" x14ac:dyDescent="0.2">
      <c r="A41" s="64"/>
      <c r="B41" s="64"/>
      <c r="C41" s="64"/>
      <c r="D41" s="64"/>
      <c r="E41" s="64"/>
      <c r="F41" s="64"/>
      <c r="G41" s="280"/>
      <c r="H41" s="281"/>
      <c r="I41" s="62"/>
      <c r="J41" s="63"/>
      <c r="K41" s="64"/>
      <c r="L41" s="280"/>
      <c r="M41" s="281"/>
      <c r="N41" s="64"/>
      <c r="O41" s="64"/>
      <c r="P41" s="64"/>
      <c r="Q41" s="280"/>
      <c r="R41" s="281"/>
      <c r="S41" s="64"/>
      <c r="T41" s="64"/>
      <c r="U41" s="64"/>
      <c r="V41" s="280"/>
      <c r="W41" s="281"/>
      <c r="X41" s="64"/>
      <c r="Y41" s="64"/>
      <c r="Z41" s="64"/>
      <c r="AA41" s="280"/>
      <c r="AB41" s="281"/>
    </row>
    <row r="42" spans="1:28" ht="19.5" customHeight="1" x14ac:dyDescent="0.2">
      <c r="A42" s="64"/>
      <c r="B42" s="64"/>
      <c r="C42" s="64"/>
      <c r="D42" s="64"/>
      <c r="E42" s="64"/>
      <c r="F42" s="64"/>
      <c r="G42" s="87"/>
      <c r="H42" s="88" t="s">
        <v>28</v>
      </c>
      <c r="I42" s="64"/>
      <c r="J42" s="64"/>
      <c r="K42" s="64"/>
      <c r="L42" s="87"/>
      <c r="M42" s="88" t="s">
        <v>28</v>
      </c>
      <c r="N42" s="64"/>
      <c r="O42" s="64"/>
      <c r="P42" s="64"/>
      <c r="Q42" s="87"/>
      <c r="R42" s="88" t="s">
        <v>28</v>
      </c>
      <c r="S42" s="64"/>
      <c r="T42" s="64"/>
      <c r="U42" s="64"/>
      <c r="V42" s="87"/>
      <c r="W42" s="88" t="s">
        <v>28</v>
      </c>
      <c r="X42" s="64"/>
      <c r="Y42" s="64"/>
      <c r="Z42" s="64"/>
      <c r="AA42" s="87"/>
      <c r="AB42" s="88" t="s">
        <v>28</v>
      </c>
    </row>
    <row r="43" spans="1:28" ht="7.5" customHeight="1" x14ac:dyDescent="0.2"/>
    <row r="44" spans="1:28" s="91" customFormat="1" x14ac:dyDescent="0.2">
      <c r="B44" s="92"/>
    </row>
    <row r="45" spans="1:28" ht="54" customHeight="1" x14ac:dyDescent="0.2">
      <c r="A45" s="68" t="s">
        <v>14</v>
      </c>
      <c r="W45" s="308" t="s">
        <v>36</v>
      </c>
      <c r="X45" s="301"/>
      <c r="Y45" s="300">
        <f>Infos!F57</f>
        <v>0</v>
      </c>
      <c r="Z45" s="301"/>
      <c r="AA45" s="301"/>
      <c r="AB45" s="301"/>
    </row>
    <row r="46" spans="1:28" ht="27" customHeight="1" thickBot="1" x14ac:dyDescent="0.25">
      <c r="A46" s="70" t="s">
        <v>15</v>
      </c>
      <c r="B46" s="64"/>
      <c r="D46" s="64"/>
      <c r="E46" s="64"/>
      <c r="F46" s="64"/>
      <c r="G46" s="302" t="s">
        <v>31</v>
      </c>
      <c r="H46" s="303"/>
      <c r="I46" s="304">
        <f>Infos!B61</f>
        <v>0</v>
      </c>
      <c r="J46" s="304"/>
      <c r="K46" s="304"/>
      <c r="M46" s="302" t="s">
        <v>32</v>
      </c>
      <c r="N46" s="303"/>
      <c r="O46" s="303"/>
      <c r="P46" s="303"/>
      <c r="Q46" s="303"/>
      <c r="R46" s="305">
        <f>Infos!I57</f>
        <v>0</v>
      </c>
      <c r="S46" s="305"/>
      <c r="T46" s="305"/>
      <c r="U46" s="305"/>
      <c r="V46" s="305"/>
      <c r="Y46" s="64"/>
    </row>
    <row r="47" spans="1:28" ht="18" customHeight="1" thickBot="1" x14ac:dyDescent="0.25">
      <c r="A47" s="64"/>
      <c r="B47" s="64"/>
      <c r="C47" s="64"/>
      <c r="D47" s="295" t="s">
        <v>0</v>
      </c>
      <c r="E47" s="296"/>
      <c r="F47" s="296"/>
      <c r="G47" s="297">
        <f>Infos!B20</f>
        <v>0</v>
      </c>
      <c r="H47" s="298"/>
      <c r="I47" s="295" t="s">
        <v>0</v>
      </c>
      <c r="J47" s="296"/>
      <c r="K47" s="296"/>
      <c r="L47" s="297">
        <f>Infos!B21</f>
        <v>0</v>
      </c>
      <c r="M47" s="298"/>
      <c r="N47" s="295" t="s">
        <v>0</v>
      </c>
      <c r="O47" s="296"/>
      <c r="P47" s="296"/>
      <c r="Q47" s="297">
        <f>Infos!B22</f>
        <v>0</v>
      </c>
      <c r="R47" s="298"/>
      <c r="S47" s="295" t="s">
        <v>0</v>
      </c>
      <c r="T47" s="296"/>
      <c r="U47" s="296"/>
      <c r="V47" s="297">
        <f>Infos!B23</f>
        <v>0</v>
      </c>
      <c r="W47" s="298"/>
      <c r="X47" s="295" t="s">
        <v>0</v>
      </c>
      <c r="Y47" s="296"/>
      <c r="Z47" s="296"/>
      <c r="AA47" s="297">
        <f>Infos!B24</f>
        <v>0</v>
      </c>
      <c r="AB47" s="298"/>
    </row>
    <row r="48" spans="1:28" ht="63" customHeight="1" x14ac:dyDescent="0.2">
      <c r="A48" s="71" t="s">
        <v>1</v>
      </c>
      <c r="B48" s="72" t="s">
        <v>2</v>
      </c>
      <c r="C48" s="73" t="s">
        <v>3</v>
      </c>
      <c r="D48" s="282" t="s">
        <v>12</v>
      </c>
      <c r="E48" s="282"/>
      <c r="F48" s="73" t="s">
        <v>69</v>
      </c>
      <c r="G48" s="283" t="s">
        <v>13</v>
      </c>
      <c r="H48" s="284"/>
      <c r="I48" s="282" t="s">
        <v>12</v>
      </c>
      <c r="J48" s="282"/>
      <c r="K48" s="73" t="s">
        <v>69</v>
      </c>
      <c r="L48" s="283" t="s">
        <v>13</v>
      </c>
      <c r="M48" s="284"/>
      <c r="N48" s="282" t="s">
        <v>12</v>
      </c>
      <c r="O48" s="282"/>
      <c r="P48" s="73" t="s">
        <v>69</v>
      </c>
      <c r="Q48" s="283" t="s">
        <v>13</v>
      </c>
      <c r="R48" s="284"/>
      <c r="S48" s="282" t="s">
        <v>12</v>
      </c>
      <c r="T48" s="282"/>
      <c r="U48" s="73" t="s">
        <v>69</v>
      </c>
      <c r="V48" s="283" t="s">
        <v>13</v>
      </c>
      <c r="W48" s="284"/>
      <c r="X48" s="282" t="s">
        <v>12</v>
      </c>
      <c r="Y48" s="282"/>
      <c r="Z48" s="73" t="s">
        <v>69</v>
      </c>
      <c r="AA48" s="283" t="s">
        <v>13</v>
      </c>
      <c r="AB48" s="284"/>
    </row>
    <row r="49" spans="1:28" ht="15.95" customHeight="1" x14ac:dyDescent="0.2">
      <c r="A49" s="306" t="s">
        <v>25</v>
      </c>
      <c r="B49" s="299" t="s">
        <v>16</v>
      </c>
      <c r="C49" s="74" t="s">
        <v>4</v>
      </c>
      <c r="D49" s="75" t="str">
        <f>IF(Infos!$C$20="ABS","ABS","")</f>
        <v/>
      </c>
      <c r="E49" s="76" t="s">
        <v>19</v>
      </c>
      <c r="F49" s="77">
        <v>0.5</v>
      </c>
      <c r="G49" s="78"/>
      <c r="H49" s="79" t="s">
        <v>20</v>
      </c>
      <c r="I49" s="75" t="str">
        <f>IF(Infos!$C$21="ABS","ABS","")</f>
        <v/>
      </c>
      <c r="J49" s="76" t="s">
        <v>19</v>
      </c>
      <c r="K49" s="77">
        <v>0.5</v>
      </c>
      <c r="L49" s="78"/>
      <c r="M49" s="79" t="s">
        <v>20</v>
      </c>
      <c r="N49" s="75" t="str">
        <f>IF(Infos!$C$22="ABS","ABS","")</f>
        <v/>
      </c>
      <c r="O49" s="76" t="s">
        <v>19</v>
      </c>
      <c r="P49" s="77">
        <v>0.5</v>
      </c>
      <c r="Q49" s="78"/>
      <c r="R49" s="79" t="s">
        <v>20</v>
      </c>
      <c r="S49" s="75" t="str">
        <f>IF(Infos!$C$23="ABS","ABS","")</f>
        <v/>
      </c>
      <c r="T49" s="76" t="s">
        <v>19</v>
      </c>
      <c r="U49" s="77">
        <v>0.5</v>
      </c>
      <c r="V49" s="78"/>
      <c r="W49" s="79" t="s">
        <v>20</v>
      </c>
      <c r="X49" s="75" t="str">
        <f>IF(Infos!$C$24="ABS","ABS","")</f>
        <v/>
      </c>
      <c r="Y49" s="76" t="s">
        <v>19</v>
      </c>
      <c r="Z49" s="77">
        <v>0.5</v>
      </c>
      <c r="AA49" s="78"/>
      <c r="AB49" s="79" t="s">
        <v>20</v>
      </c>
    </row>
    <row r="50" spans="1:28" ht="15.95" customHeight="1" x14ac:dyDescent="0.2">
      <c r="A50" s="306"/>
      <c r="B50" s="299"/>
      <c r="C50" s="74" t="s">
        <v>5</v>
      </c>
      <c r="D50" s="75" t="str">
        <f>IF(Infos!$C$20="ABS","ABS","")</f>
        <v/>
      </c>
      <c r="E50" s="76" t="s">
        <v>19</v>
      </c>
      <c r="F50" s="77">
        <v>0.5</v>
      </c>
      <c r="G50" s="78"/>
      <c r="H50" s="79" t="s">
        <v>20</v>
      </c>
      <c r="I50" s="75" t="str">
        <f>IF(Infos!$C$21="ABS","ABS","")</f>
        <v/>
      </c>
      <c r="J50" s="76" t="s">
        <v>19</v>
      </c>
      <c r="K50" s="77">
        <v>0.5</v>
      </c>
      <c r="L50" s="78"/>
      <c r="M50" s="79" t="s">
        <v>20</v>
      </c>
      <c r="N50" s="75" t="str">
        <f>IF(Infos!$C$22="ABS","ABS","")</f>
        <v/>
      </c>
      <c r="O50" s="76" t="s">
        <v>19</v>
      </c>
      <c r="P50" s="77">
        <v>0.5</v>
      </c>
      <c r="Q50" s="78"/>
      <c r="R50" s="79" t="s">
        <v>20</v>
      </c>
      <c r="S50" s="75" t="str">
        <f>IF(Infos!$C$23="ABS","ABS","")</f>
        <v/>
      </c>
      <c r="T50" s="76" t="s">
        <v>19</v>
      </c>
      <c r="U50" s="77">
        <v>0.5</v>
      </c>
      <c r="V50" s="78"/>
      <c r="W50" s="79" t="s">
        <v>20</v>
      </c>
      <c r="X50" s="75" t="str">
        <f>IF(Infos!$C$24="ABS","ABS","")</f>
        <v/>
      </c>
      <c r="Y50" s="76" t="s">
        <v>19</v>
      </c>
      <c r="Z50" s="77">
        <v>0.5</v>
      </c>
      <c r="AA50" s="78"/>
      <c r="AB50" s="79" t="s">
        <v>20</v>
      </c>
    </row>
    <row r="51" spans="1:28" ht="15.95" customHeight="1" x14ac:dyDescent="0.2">
      <c r="A51" s="306"/>
      <c r="B51" s="299"/>
      <c r="C51" s="74" t="s">
        <v>6</v>
      </c>
      <c r="D51" s="75" t="str">
        <f>IF(Infos!$C$20="ABS","ABS","")</f>
        <v/>
      </c>
      <c r="E51" s="76" t="s">
        <v>19</v>
      </c>
      <c r="F51" s="77">
        <v>1</v>
      </c>
      <c r="G51" s="78"/>
      <c r="H51" s="79" t="s">
        <v>19</v>
      </c>
      <c r="I51" s="75" t="str">
        <f>IF(Infos!$C$21="ABS","ABS","")</f>
        <v/>
      </c>
      <c r="J51" s="76" t="s">
        <v>19</v>
      </c>
      <c r="K51" s="77">
        <v>1</v>
      </c>
      <c r="L51" s="78"/>
      <c r="M51" s="79" t="s">
        <v>19</v>
      </c>
      <c r="N51" s="75" t="str">
        <f>IF(Infos!$C$22="ABS","ABS","")</f>
        <v/>
      </c>
      <c r="O51" s="76" t="s">
        <v>19</v>
      </c>
      <c r="P51" s="77">
        <v>1</v>
      </c>
      <c r="Q51" s="78"/>
      <c r="R51" s="79" t="s">
        <v>19</v>
      </c>
      <c r="S51" s="75" t="str">
        <f>IF(Infos!$C$23="ABS","ABS","")</f>
        <v/>
      </c>
      <c r="T51" s="76" t="s">
        <v>19</v>
      </c>
      <c r="U51" s="77">
        <v>1</v>
      </c>
      <c r="V51" s="78"/>
      <c r="W51" s="79" t="s">
        <v>19</v>
      </c>
      <c r="X51" s="75" t="str">
        <f>IF(Infos!$C$24="ABS","ABS","")</f>
        <v/>
      </c>
      <c r="Y51" s="76" t="s">
        <v>19</v>
      </c>
      <c r="Z51" s="77">
        <v>1</v>
      </c>
      <c r="AA51" s="78"/>
      <c r="AB51" s="79" t="s">
        <v>19</v>
      </c>
    </row>
    <row r="52" spans="1:28" ht="24" x14ac:dyDescent="0.2">
      <c r="A52" s="306"/>
      <c r="B52" s="77" t="s">
        <v>17</v>
      </c>
      <c r="C52" s="74" t="s">
        <v>7</v>
      </c>
      <c r="D52" s="75" t="str">
        <f>IF(Infos!$C$20="ABS","ABS","")</f>
        <v/>
      </c>
      <c r="E52" s="76" t="s">
        <v>19</v>
      </c>
      <c r="F52" s="77">
        <v>0.5</v>
      </c>
      <c r="G52" s="285"/>
      <c r="H52" s="288" t="s">
        <v>21</v>
      </c>
      <c r="I52" s="75" t="str">
        <f>IF(Infos!$C$21="ABS","ABS","")</f>
        <v/>
      </c>
      <c r="J52" s="76" t="s">
        <v>19</v>
      </c>
      <c r="K52" s="77">
        <v>0.5</v>
      </c>
      <c r="L52" s="285"/>
      <c r="M52" s="288" t="s">
        <v>21</v>
      </c>
      <c r="N52" s="75" t="str">
        <f>IF(Infos!$C$22="ABS","ABS","")</f>
        <v/>
      </c>
      <c r="O52" s="76" t="s">
        <v>19</v>
      </c>
      <c r="P52" s="77">
        <v>0.5</v>
      </c>
      <c r="Q52" s="285"/>
      <c r="R52" s="288" t="s">
        <v>21</v>
      </c>
      <c r="S52" s="75" t="str">
        <f>IF(Infos!$C$23="ABS","ABS","")</f>
        <v/>
      </c>
      <c r="T52" s="76" t="s">
        <v>19</v>
      </c>
      <c r="U52" s="77">
        <v>0.5</v>
      </c>
      <c r="V52" s="285"/>
      <c r="W52" s="288" t="s">
        <v>21</v>
      </c>
      <c r="X52" s="75" t="str">
        <f>IF(Infos!$C$24="ABS","ABS","")</f>
        <v/>
      </c>
      <c r="Y52" s="76" t="s">
        <v>19</v>
      </c>
      <c r="Z52" s="77">
        <v>0.5</v>
      </c>
      <c r="AA52" s="285"/>
      <c r="AB52" s="288" t="s">
        <v>21</v>
      </c>
    </row>
    <row r="53" spans="1:28" ht="15.95" customHeight="1" x14ac:dyDescent="0.2">
      <c r="A53" s="306"/>
      <c r="B53" s="307" t="s">
        <v>18</v>
      </c>
      <c r="C53" s="74" t="s">
        <v>4</v>
      </c>
      <c r="D53" s="75" t="str">
        <f>IF(Infos!$C$20="ABS","ABS","")</f>
        <v/>
      </c>
      <c r="E53" s="76" t="s">
        <v>19</v>
      </c>
      <c r="F53" s="77">
        <v>0.25</v>
      </c>
      <c r="G53" s="286"/>
      <c r="H53" s="289"/>
      <c r="I53" s="75" t="str">
        <f>IF(Infos!$C$21="ABS","ABS","")</f>
        <v/>
      </c>
      <c r="J53" s="76" t="s">
        <v>19</v>
      </c>
      <c r="K53" s="77">
        <v>0.25</v>
      </c>
      <c r="L53" s="286"/>
      <c r="M53" s="289"/>
      <c r="N53" s="75" t="str">
        <f>IF(Infos!$C$22="ABS","ABS","")</f>
        <v/>
      </c>
      <c r="O53" s="76" t="s">
        <v>19</v>
      </c>
      <c r="P53" s="77">
        <v>0.25</v>
      </c>
      <c r="Q53" s="286"/>
      <c r="R53" s="289"/>
      <c r="S53" s="75" t="str">
        <f>IF(Infos!$C$23="ABS","ABS","")</f>
        <v/>
      </c>
      <c r="T53" s="76" t="s">
        <v>19</v>
      </c>
      <c r="U53" s="77">
        <v>0.25</v>
      </c>
      <c r="V53" s="286"/>
      <c r="W53" s="289"/>
      <c r="X53" s="75" t="str">
        <f>IF(Infos!$C$24="ABS","ABS","")</f>
        <v/>
      </c>
      <c r="Y53" s="76" t="s">
        <v>19</v>
      </c>
      <c r="Z53" s="77">
        <v>0.25</v>
      </c>
      <c r="AA53" s="286"/>
      <c r="AB53" s="289"/>
    </row>
    <row r="54" spans="1:28" ht="15.95" customHeight="1" x14ac:dyDescent="0.2">
      <c r="A54" s="306"/>
      <c r="B54" s="307"/>
      <c r="C54" s="74" t="s">
        <v>5</v>
      </c>
      <c r="D54" s="75" t="str">
        <f>IF(Infos!$C$20="ABS","ABS","")</f>
        <v/>
      </c>
      <c r="E54" s="76" t="s">
        <v>19</v>
      </c>
      <c r="F54" s="77">
        <v>0.25</v>
      </c>
      <c r="G54" s="286"/>
      <c r="H54" s="289"/>
      <c r="I54" s="75" t="str">
        <f>IF(Infos!$C$21="ABS","ABS","")</f>
        <v/>
      </c>
      <c r="J54" s="76" t="s">
        <v>19</v>
      </c>
      <c r="K54" s="77">
        <v>0.25</v>
      </c>
      <c r="L54" s="286"/>
      <c r="M54" s="289"/>
      <c r="N54" s="75" t="str">
        <f>IF(Infos!$C$22="ABS","ABS","")</f>
        <v/>
      </c>
      <c r="O54" s="76" t="s">
        <v>19</v>
      </c>
      <c r="P54" s="77">
        <v>0.25</v>
      </c>
      <c r="Q54" s="286"/>
      <c r="R54" s="289"/>
      <c r="S54" s="75" t="str">
        <f>IF(Infos!$C$23="ABS","ABS","")</f>
        <v/>
      </c>
      <c r="T54" s="76" t="s">
        <v>19</v>
      </c>
      <c r="U54" s="77">
        <v>0.25</v>
      </c>
      <c r="V54" s="286"/>
      <c r="W54" s="289"/>
      <c r="X54" s="75" t="str">
        <f>IF(Infos!$C$24="ABS","ABS","")</f>
        <v/>
      </c>
      <c r="Y54" s="76" t="s">
        <v>19</v>
      </c>
      <c r="Z54" s="77">
        <v>0.25</v>
      </c>
      <c r="AA54" s="286"/>
      <c r="AB54" s="289"/>
    </row>
    <row r="55" spans="1:28" ht="15.95" customHeight="1" x14ac:dyDescent="0.2">
      <c r="A55" s="306"/>
      <c r="B55" s="307"/>
      <c r="C55" s="74" t="s">
        <v>6</v>
      </c>
      <c r="D55" s="75" t="str">
        <f>IF(Infos!$C$20="ABS","ABS","")</f>
        <v/>
      </c>
      <c r="E55" s="76" t="s">
        <v>19</v>
      </c>
      <c r="F55" s="77">
        <v>1</v>
      </c>
      <c r="G55" s="287"/>
      <c r="H55" s="290"/>
      <c r="I55" s="75" t="str">
        <f>IF(Infos!$C$21="ABS","ABS","")</f>
        <v/>
      </c>
      <c r="J55" s="76" t="s">
        <v>19</v>
      </c>
      <c r="K55" s="77">
        <v>1</v>
      </c>
      <c r="L55" s="287"/>
      <c r="M55" s="290"/>
      <c r="N55" s="75" t="str">
        <f>IF(Infos!$C$22="ABS","ABS","")</f>
        <v/>
      </c>
      <c r="O55" s="76" t="s">
        <v>19</v>
      </c>
      <c r="P55" s="77">
        <v>1</v>
      </c>
      <c r="Q55" s="287"/>
      <c r="R55" s="290"/>
      <c r="S55" s="75" t="str">
        <f>IF(Infos!$C$23="ABS","ABS","")</f>
        <v/>
      </c>
      <c r="T55" s="76" t="s">
        <v>19</v>
      </c>
      <c r="U55" s="77">
        <v>1</v>
      </c>
      <c r="V55" s="287"/>
      <c r="W55" s="290"/>
      <c r="X55" s="75" t="str">
        <f>IF(Infos!$C$24="ABS","ABS","")</f>
        <v/>
      </c>
      <c r="Y55" s="76" t="s">
        <v>19</v>
      </c>
      <c r="Z55" s="77">
        <v>1</v>
      </c>
      <c r="AA55" s="287"/>
      <c r="AB55" s="290"/>
    </row>
    <row r="56" spans="1:28" ht="25.15" customHeight="1" x14ac:dyDescent="0.2">
      <c r="A56" s="306"/>
      <c r="B56" s="299" t="s">
        <v>22</v>
      </c>
      <c r="C56" s="145" t="s">
        <v>4</v>
      </c>
      <c r="D56" s="75" t="str">
        <f>IF(Infos!$C$10="ABS","ABS","")</f>
        <v/>
      </c>
      <c r="E56" s="76" t="s">
        <v>19</v>
      </c>
      <c r="F56" s="144">
        <v>0.25</v>
      </c>
      <c r="G56" s="285"/>
      <c r="H56" s="288" t="s">
        <v>20</v>
      </c>
      <c r="I56" s="75" t="str">
        <f>IF(Infos!$C$11="ABS","ABS","")</f>
        <v/>
      </c>
      <c r="J56" s="76" t="s">
        <v>19</v>
      </c>
      <c r="K56" s="144">
        <v>0.25</v>
      </c>
      <c r="L56" s="285"/>
      <c r="M56" s="288" t="s">
        <v>20</v>
      </c>
      <c r="N56" s="75" t="str">
        <f>IF(Infos!$C$12="ABS","ABS","")</f>
        <v/>
      </c>
      <c r="O56" s="76" t="s">
        <v>19</v>
      </c>
      <c r="P56" s="144">
        <v>0.25</v>
      </c>
      <c r="Q56" s="285"/>
      <c r="R56" s="288" t="s">
        <v>20</v>
      </c>
      <c r="S56" s="75" t="str">
        <f>IF(Infos!$C$13="ABS","ABS","")</f>
        <v/>
      </c>
      <c r="T56" s="76" t="s">
        <v>19</v>
      </c>
      <c r="U56" s="144">
        <v>0.25</v>
      </c>
      <c r="V56" s="285"/>
      <c r="W56" s="288" t="s">
        <v>20</v>
      </c>
      <c r="X56" s="75" t="str">
        <f>IF(Infos!$C$14="ABS","ABS","")</f>
        <v/>
      </c>
      <c r="Y56" s="76" t="s">
        <v>19</v>
      </c>
      <c r="Z56" s="144">
        <v>0.25</v>
      </c>
      <c r="AA56" s="285"/>
      <c r="AB56" s="288" t="s">
        <v>20</v>
      </c>
    </row>
    <row r="57" spans="1:28" ht="25.15" customHeight="1" x14ac:dyDescent="0.2">
      <c r="A57" s="306"/>
      <c r="B57" s="299"/>
      <c r="C57" s="145" t="s">
        <v>5</v>
      </c>
      <c r="D57" s="75"/>
      <c r="E57" s="76" t="s">
        <v>19</v>
      </c>
      <c r="F57" s="144">
        <v>0.25</v>
      </c>
      <c r="G57" s="287"/>
      <c r="H57" s="290"/>
      <c r="I57" s="75"/>
      <c r="J57" s="76" t="s">
        <v>19</v>
      </c>
      <c r="K57" s="144">
        <v>0.25</v>
      </c>
      <c r="L57" s="287"/>
      <c r="M57" s="290"/>
      <c r="N57" s="75"/>
      <c r="O57" s="76" t="s">
        <v>19</v>
      </c>
      <c r="P57" s="144">
        <v>0.25</v>
      </c>
      <c r="Q57" s="287"/>
      <c r="R57" s="290"/>
      <c r="S57" s="75"/>
      <c r="T57" s="76" t="s">
        <v>19</v>
      </c>
      <c r="U57" s="144">
        <v>0.25</v>
      </c>
      <c r="V57" s="287"/>
      <c r="W57" s="290"/>
      <c r="X57" s="75"/>
      <c r="Y57" s="76" t="s">
        <v>19</v>
      </c>
      <c r="Z57" s="144">
        <v>0.25</v>
      </c>
      <c r="AA57" s="287"/>
      <c r="AB57" s="290"/>
    </row>
    <row r="58" spans="1:28" ht="15.95" customHeight="1" x14ac:dyDescent="0.2">
      <c r="A58" s="306"/>
      <c r="B58" s="299"/>
      <c r="C58" s="145" t="s">
        <v>6</v>
      </c>
      <c r="D58" s="75" t="str">
        <f>IF(Infos!$C$10="ABS","ABS","")</f>
        <v/>
      </c>
      <c r="E58" s="76" t="s">
        <v>19</v>
      </c>
      <c r="F58" s="144">
        <v>0.5</v>
      </c>
      <c r="G58" s="78"/>
      <c r="H58" s="79" t="s">
        <v>20</v>
      </c>
      <c r="I58" s="75" t="str">
        <f>IF(Infos!$C$11="ABS","ABS","")</f>
        <v/>
      </c>
      <c r="J58" s="76" t="s">
        <v>19</v>
      </c>
      <c r="K58" s="144">
        <v>0.5</v>
      </c>
      <c r="L58" s="78"/>
      <c r="M58" s="79" t="s">
        <v>20</v>
      </c>
      <c r="N58" s="75" t="str">
        <f>IF(Infos!$C$12="ABS","ABS","")</f>
        <v/>
      </c>
      <c r="O58" s="76" t="s">
        <v>19</v>
      </c>
      <c r="P58" s="144">
        <v>0.5</v>
      </c>
      <c r="Q58" s="78"/>
      <c r="R58" s="79" t="s">
        <v>20</v>
      </c>
      <c r="S58" s="75" t="str">
        <f>IF(Infos!$C$13="ABS","ABS","")</f>
        <v/>
      </c>
      <c r="T58" s="76" t="s">
        <v>19</v>
      </c>
      <c r="U58" s="144">
        <v>0.5</v>
      </c>
      <c r="V58" s="78"/>
      <c r="W58" s="79" t="s">
        <v>20</v>
      </c>
      <c r="X58" s="75" t="str">
        <f>IF(Infos!$C$14="ABS","ABS","")</f>
        <v/>
      </c>
      <c r="Y58" s="76" t="s">
        <v>19</v>
      </c>
      <c r="Z58" s="144">
        <v>0.5</v>
      </c>
      <c r="AA58" s="78"/>
      <c r="AB58" s="79" t="s">
        <v>20</v>
      </c>
    </row>
    <row r="59" spans="1:28" ht="25.15" customHeight="1" x14ac:dyDescent="0.2">
      <c r="A59" s="306"/>
      <c r="B59" s="74" t="s">
        <v>23</v>
      </c>
      <c r="C59" s="74" t="s">
        <v>8</v>
      </c>
      <c r="D59" s="75" t="str">
        <f>IF(Infos!$C$20="ABS","ABS","")</f>
        <v/>
      </c>
      <c r="E59" s="76" t="s">
        <v>19</v>
      </c>
      <c r="F59" s="77">
        <v>0.5</v>
      </c>
      <c r="G59" s="78"/>
      <c r="H59" s="79" t="s">
        <v>20</v>
      </c>
      <c r="I59" s="75" t="str">
        <f>IF(Infos!$C$21="ABS","ABS","")</f>
        <v/>
      </c>
      <c r="J59" s="76" t="s">
        <v>19</v>
      </c>
      <c r="K59" s="77">
        <v>0.5</v>
      </c>
      <c r="L59" s="78"/>
      <c r="M59" s="79" t="s">
        <v>20</v>
      </c>
      <c r="N59" s="75" t="str">
        <f>IF(Infos!$C$22="ABS","ABS","")</f>
        <v/>
      </c>
      <c r="O59" s="76" t="s">
        <v>19</v>
      </c>
      <c r="P59" s="77">
        <v>0.5</v>
      </c>
      <c r="Q59" s="78"/>
      <c r="R59" s="79" t="s">
        <v>20</v>
      </c>
      <c r="S59" s="75" t="str">
        <f>IF(Infos!$C$23="ABS","ABS","")</f>
        <v/>
      </c>
      <c r="T59" s="76" t="s">
        <v>19</v>
      </c>
      <c r="U59" s="77">
        <v>0.5</v>
      </c>
      <c r="V59" s="78"/>
      <c r="W59" s="79" t="s">
        <v>20</v>
      </c>
      <c r="X59" s="75" t="str">
        <f>IF(Infos!$C$24="ABS","ABS","")</f>
        <v/>
      </c>
      <c r="Y59" s="76" t="s">
        <v>19</v>
      </c>
      <c r="Z59" s="77">
        <v>0.5</v>
      </c>
      <c r="AA59" s="78"/>
      <c r="AB59" s="79" t="s">
        <v>20</v>
      </c>
    </row>
    <row r="60" spans="1:28" ht="25.5" x14ac:dyDescent="0.2">
      <c r="A60" s="80" t="s">
        <v>26</v>
      </c>
      <c r="B60" s="299" t="s">
        <v>9</v>
      </c>
      <c r="C60" s="299"/>
      <c r="D60" s="75" t="str">
        <f>IF(Infos!$C$20="ABS","ABS","")</f>
        <v/>
      </c>
      <c r="E60" s="76" t="s">
        <v>19</v>
      </c>
      <c r="F60" s="77">
        <v>0.5</v>
      </c>
      <c r="G60" s="78"/>
      <c r="H60" s="79" t="s">
        <v>20</v>
      </c>
      <c r="I60" s="75" t="str">
        <f>IF(Infos!$C$21="ABS","ABS","")</f>
        <v/>
      </c>
      <c r="J60" s="76" t="s">
        <v>19</v>
      </c>
      <c r="K60" s="77">
        <v>0.5</v>
      </c>
      <c r="L60" s="78"/>
      <c r="M60" s="79" t="s">
        <v>20</v>
      </c>
      <c r="N60" s="75" t="str">
        <f>IF(Infos!$C$22="ABS","ABS","")</f>
        <v/>
      </c>
      <c r="O60" s="76" t="s">
        <v>19</v>
      </c>
      <c r="P60" s="77">
        <v>0.5</v>
      </c>
      <c r="Q60" s="78"/>
      <c r="R60" s="79" t="s">
        <v>20</v>
      </c>
      <c r="S60" s="75" t="str">
        <f>IF(Infos!$C$23="ABS","ABS","")</f>
        <v/>
      </c>
      <c r="T60" s="76" t="s">
        <v>19</v>
      </c>
      <c r="U60" s="77">
        <v>0.5</v>
      </c>
      <c r="V60" s="78"/>
      <c r="W60" s="79" t="s">
        <v>20</v>
      </c>
      <c r="X60" s="75" t="str">
        <f>IF(Infos!$C$24="ABS","ABS","")</f>
        <v/>
      </c>
      <c r="Y60" s="76" t="s">
        <v>19</v>
      </c>
      <c r="Z60" s="77">
        <v>0.5</v>
      </c>
      <c r="AA60" s="78"/>
      <c r="AB60" s="79" t="s">
        <v>20</v>
      </c>
    </row>
    <row r="61" spans="1:28" ht="45" customHeight="1" x14ac:dyDescent="0.2">
      <c r="A61" s="291" t="s">
        <v>27</v>
      </c>
      <c r="B61" s="293" t="s">
        <v>24</v>
      </c>
      <c r="C61" s="74" t="s">
        <v>10</v>
      </c>
      <c r="D61" s="75" t="str">
        <f>IF(Infos!$C$20="ABS","ABS","")</f>
        <v/>
      </c>
      <c r="E61" s="76" t="s">
        <v>19</v>
      </c>
      <c r="F61" s="77">
        <v>0.5</v>
      </c>
      <c r="G61" s="78"/>
      <c r="H61" s="79" t="s">
        <v>20</v>
      </c>
      <c r="I61" s="75" t="str">
        <f>IF(Infos!$C$21="ABS","ABS","")</f>
        <v/>
      </c>
      <c r="J61" s="76" t="s">
        <v>19</v>
      </c>
      <c r="K61" s="77">
        <v>0.5</v>
      </c>
      <c r="L61" s="78"/>
      <c r="M61" s="79" t="s">
        <v>20</v>
      </c>
      <c r="N61" s="75" t="str">
        <f>IF(Infos!$C$22="ABS","ABS","")</f>
        <v/>
      </c>
      <c r="O61" s="76" t="s">
        <v>19</v>
      </c>
      <c r="P61" s="77">
        <v>0.5</v>
      </c>
      <c r="Q61" s="78"/>
      <c r="R61" s="79" t="s">
        <v>20</v>
      </c>
      <c r="S61" s="75" t="str">
        <f>IF(Infos!$C$23="ABS","ABS","")</f>
        <v/>
      </c>
      <c r="T61" s="76" t="s">
        <v>19</v>
      </c>
      <c r="U61" s="77">
        <v>0.5</v>
      </c>
      <c r="V61" s="78"/>
      <c r="W61" s="79" t="s">
        <v>20</v>
      </c>
      <c r="X61" s="75" t="str">
        <f>IF(Infos!$C$24="ABS","ABS","")</f>
        <v/>
      </c>
      <c r="Y61" s="76" t="s">
        <v>19</v>
      </c>
      <c r="Z61" s="77">
        <v>0.5</v>
      </c>
      <c r="AA61" s="78"/>
      <c r="AB61" s="79" t="s">
        <v>20</v>
      </c>
    </row>
    <row r="62" spans="1:28" ht="45" customHeight="1" thickBot="1" x14ac:dyDescent="0.25">
      <c r="A62" s="292"/>
      <c r="B62" s="294"/>
      <c r="C62" s="81" t="s">
        <v>11</v>
      </c>
      <c r="D62" s="82" t="str">
        <f>IF(Infos!$C$20="ABS","ABS","")</f>
        <v/>
      </c>
      <c r="E62" s="83" t="s">
        <v>19</v>
      </c>
      <c r="F62" s="84">
        <v>0.5</v>
      </c>
      <c r="G62" s="78"/>
      <c r="H62" s="85" t="s">
        <v>20</v>
      </c>
      <c r="I62" s="75" t="str">
        <f>IF(Infos!$C$21="ABS","ABS","")</f>
        <v/>
      </c>
      <c r="J62" s="83" t="s">
        <v>19</v>
      </c>
      <c r="K62" s="84">
        <v>0.5</v>
      </c>
      <c r="L62" s="78"/>
      <c r="M62" s="85" t="s">
        <v>20</v>
      </c>
      <c r="N62" s="86" t="str">
        <f>IF(Infos!$C$22="ABS","ABS","")</f>
        <v/>
      </c>
      <c r="O62" s="83" t="s">
        <v>19</v>
      </c>
      <c r="P62" s="84">
        <v>0.5</v>
      </c>
      <c r="Q62" s="78"/>
      <c r="R62" s="85" t="s">
        <v>20</v>
      </c>
      <c r="S62" s="86" t="str">
        <f>IF(Infos!$C$23="ABS","ABS","")</f>
        <v/>
      </c>
      <c r="T62" s="83" t="s">
        <v>19</v>
      </c>
      <c r="U62" s="84">
        <v>0.5</v>
      </c>
      <c r="V62" s="78"/>
      <c r="W62" s="85" t="s">
        <v>20</v>
      </c>
      <c r="X62" s="75" t="str">
        <f>IF(Infos!$C$24="ABS","ABS","")</f>
        <v/>
      </c>
      <c r="Y62" s="83" t="s">
        <v>19</v>
      </c>
      <c r="Z62" s="84">
        <v>0.5</v>
      </c>
      <c r="AA62" s="78"/>
      <c r="AB62" s="85" t="s">
        <v>20</v>
      </c>
    </row>
    <row r="63" spans="1:28" ht="16.5" customHeight="1" x14ac:dyDescent="0.2">
      <c r="A63" s="64"/>
      <c r="B63" s="64"/>
      <c r="C63" s="64"/>
      <c r="D63" s="64"/>
      <c r="E63" s="64"/>
      <c r="F63" s="64"/>
      <c r="G63" s="280"/>
      <c r="H63" s="281"/>
      <c r="I63" s="62"/>
      <c r="J63" s="63"/>
      <c r="K63" s="64"/>
      <c r="L63" s="280"/>
      <c r="M63" s="281"/>
      <c r="N63" s="64"/>
      <c r="O63" s="64"/>
      <c r="P63" s="64"/>
      <c r="Q63" s="280"/>
      <c r="R63" s="281"/>
      <c r="S63" s="64"/>
      <c r="T63" s="64"/>
      <c r="U63" s="64"/>
      <c r="V63" s="280"/>
      <c r="W63" s="281"/>
      <c r="X63" s="64"/>
      <c r="Y63" s="64"/>
      <c r="Z63" s="64"/>
      <c r="AA63" s="280"/>
      <c r="AB63" s="281"/>
    </row>
    <row r="64" spans="1:28" ht="19.5" customHeight="1" x14ac:dyDescent="0.2">
      <c r="A64" s="64"/>
      <c r="B64" s="64"/>
      <c r="C64" s="64"/>
      <c r="D64" s="64"/>
      <c r="E64" s="64"/>
      <c r="F64" s="64"/>
      <c r="G64" s="87"/>
      <c r="H64" s="88" t="s">
        <v>28</v>
      </c>
      <c r="I64" s="64"/>
      <c r="J64" s="64"/>
      <c r="K64" s="64"/>
      <c r="L64" s="87"/>
      <c r="M64" s="88" t="s">
        <v>28</v>
      </c>
      <c r="N64" s="64"/>
      <c r="O64" s="64"/>
      <c r="P64" s="64"/>
      <c r="Q64" s="87"/>
      <c r="R64" s="88" t="s">
        <v>28</v>
      </c>
      <c r="S64" s="64"/>
      <c r="T64" s="64"/>
      <c r="U64" s="64"/>
      <c r="V64" s="87"/>
      <c r="W64" s="88" t="s">
        <v>28</v>
      </c>
      <c r="X64" s="64"/>
      <c r="Y64" s="64"/>
      <c r="Z64" s="64"/>
      <c r="AA64" s="87"/>
      <c r="AB64" s="88" t="s">
        <v>28</v>
      </c>
    </row>
    <row r="65" spans="2:14" ht="7.5" customHeight="1" x14ac:dyDescent="0.2"/>
    <row r="66" spans="2:14" ht="24.75" customHeight="1" x14ac:dyDescent="0.2">
      <c r="G66" s="279"/>
      <c r="H66" s="279"/>
      <c r="I66" s="279"/>
      <c r="J66" s="279"/>
      <c r="K66" s="89"/>
      <c r="L66" s="89"/>
      <c r="M66" s="89"/>
      <c r="N66" s="89"/>
    </row>
    <row r="67" spans="2:14" s="91" customFormat="1" x14ac:dyDescent="0.2">
      <c r="B67" s="93"/>
    </row>
    <row r="68" spans="2:14" s="91" customFormat="1" x14ac:dyDescent="0.2">
      <c r="B68" s="93"/>
    </row>
  </sheetData>
  <sheetProtection selectLockedCells="1"/>
  <mergeCells count="176">
    <mergeCell ref="W1:X1"/>
    <mergeCell ref="Y1:AB1"/>
    <mergeCell ref="G2:H2"/>
    <mergeCell ref="I2:K2"/>
    <mergeCell ref="M2:Q2"/>
    <mergeCell ref="R2:V2"/>
    <mergeCell ref="N3:P3"/>
    <mergeCell ref="Q3:R3"/>
    <mergeCell ref="S3:U3"/>
    <mergeCell ref="V3:W3"/>
    <mergeCell ref="D3:F3"/>
    <mergeCell ref="G3:H3"/>
    <mergeCell ref="I3:K3"/>
    <mergeCell ref="L3:M3"/>
    <mergeCell ref="X3:Z3"/>
    <mergeCell ref="AA3:AB3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5:A15"/>
    <mergeCell ref="B5:B7"/>
    <mergeCell ref="G8:G11"/>
    <mergeCell ref="H8:H11"/>
    <mergeCell ref="L8:L11"/>
    <mergeCell ref="M8:M11"/>
    <mergeCell ref="Q8:Q11"/>
    <mergeCell ref="R8:R11"/>
    <mergeCell ref="A17:A18"/>
    <mergeCell ref="B17:B18"/>
    <mergeCell ref="V8:V11"/>
    <mergeCell ref="W8:W11"/>
    <mergeCell ref="AA8:AA11"/>
    <mergeCell ref="AB8:AB11"/>
    <mergeCell ref="L19:M19"/>
    <mergeCell ref="Q19:R19"/>
    <mergeCell ref="V19:W19"/>
    <mergeCell ref="B9:B11"/>
    <mergeCell ref="B12:B14"/>
    <mergeCell ref="B16:C16"/>
    <mergeCell ref="G12:G13"/>
    <mergeCell ref="L12:L13"/>
    <mergeCell ref="H12:H13"/>
    <mergeCell ref="M12:M13"/>
    <mergeCell ref="Q12:Q13"/>
    <mergeCell ref="R12:R13"/>
    <mergeCell ref="V12:V13"/>
    <mergeCell ref="W12:W13"/>
    <mergeCell ref="AA12:AA13"/>
    <mergeCell ref="AB12:AB13"/>
    <mergeCell ref="Y23:AB23"/>
    <mergeCell ref="W23:X23"/>
    <mergeCell ref="G24:H24"/>
    <mergeCell ref="I24:K24"/>
    <mergeCell ref="M24:Q24"/>
    <mergeCell ref="R24:V24"/>
    <mergeCell ref="G22:J22"/>
    <mergeCell ref="AA19:AB19"/>
    <mergeCell ref="G19:H19"/>
    <mergeCell ref="AA25:AB25"/>
    <mergeCell ref="D26:E26"/>
    <mergeCell ref="G26:H26"/>
    <mergeCell ref="I26:J26"/>
    <mergeCell ref="L26:M26"/>
    <mergeCell ref="N26:O26"/>
    <mergeCell ref="Q26:R26"/>
    <mergeCell ref="S26:T26"/>
    <mergeCell ref="V26:W26"/>
    <mergeCell ref="X26:Y26"/>
    <mergeCell ref="AA26:AB26"/>
    <mergeCell ref="N25:P25"/>
    <mergeCell ref="Q25:R25"/>
    <mergeCell ref="S25:U25"/>
    <mergeCell ref="V25:W25"/>
    <mergeCell ref="D25:F25"/>
    <mergeCell ref="G25:H25"/>
    <mergeCell ref="I25:K25"/>
    <mergeCell ref="L25:M25"/>
    <mergeCell ref="X25:Z25"/>
    <mergeCell ref="A27:A37"/>
    <mergeCell ref="B27:B29"/>
    <mergeCell ref="G30:G33"/>
    <mergeCell ref="H30:H33"/>
    <mergeCell ref="L30:L33"/>
    <mergeCell ref="M30:M33"/>
    <mergeCell ref="Q30:Q33"/>
    <mergeCell ref="R30:R33"/>
    <mergeCell ref="A39:A40"/>
    <mergeCell ref="B39:B40"/>
    <mergeCell ref="V30:V33"/>
    <mergeCell ref="W30:W33"/>
    <mergeCell ref="AA30:AA33"/>
    <mergeCell ref="AB30:AB33"/>
    <mergeCell ref="G41:H41"/>
    <mergeCell ref="L41:M41"/>
    <mergeCell ref="Q41:R41"/>
    <mergeCell ref="V41:W41"/>
    <mergeCell ref="B31:B33"/>
    <mergeCell ref="B34:B36"/>
    <mergeCell ref="B38:C38"/>
    <mergeCell ref="AA41:AB41"/>
    <mergeCell ref="G34:G35"/>
    <mergeCell ref="H34:H35"/>
    <mergeCell ref="L34:L35"/>
    <mergeCell ref="M34:M35"/>
    <mergeCell ref="Q34:Q35"/>
    <mergeCell ref="R34:R35"/>
    <mergeCell ref="V34:V35"/>
    <mergeCell ref="W34:W35"/>
    <mergeCell ref="AA34:AA35"/>
    <mergeCell ref="AB34:AB35"/>
    <mergeCell ref="Y45:AB45"/>
    <mergeCell ref="G46:H46"/>
    <mergeCell ref="I46:K46"/>
    <mergeCell ref="M46:Q46"/>
    <mergeCell ref="R46:V46"/>
    <mergeCell ref="A49:A59"/>
    <mergeCell ref="B49:B51"/>
    <mergeCell ref="G52:G55"/>
    <mergeCell ref="H52:H55"/>
    <mergeCell ref="B53:B55"/>
    <mergeCell ref="B56:B58"/>
    <mergeCell ref="N48:O48"/>
    <mergeCell ref="Q48:R48"/>
    <mergeCell ref="N47:P47"/>
    <mergeCell ref="Q47:R47"/>
    <mergeCell ref="S47:U47"/>
    <mergeCell ref="V47:W47"/>
    <mergeCell ref="X47:Z47"/>
    <mergeCell ref="AA47:AB47"/>
    <mergeCell ref="W45:X45"/>
    <mergeCell ref="AA56:AA57"/>
    <mergeCell ref="AB56:AB57"/>
    <mergeCell ref="A61:A62"/>
    <mergeCell ref="B61:B62"/>
    <mergeCell ref="W52:W55"/>
    <mergeCell ref="D47:F47"/>
    <mergeCell ref="G47:H47"/>
    <mergeCell ref="I47:K47"/>
    <mergeCell ref="L47:M47"/>
    <mergeCell ref="B60:C60"/>
    <mergeCell ref="D48:E48"/>
    <mergeCell ref="G48:H48"/>
    <mergeCell ref="I48:J48"/>
    <mergeCell ref="L48:M48"/>
    <mergeCell ref="W56:W57"/>
    <mergeCell ref="G66:J66"/>
    <mergeCell ref="V63:W63"/>
    <mergeCell ref="AA63:AB63"/>
    <mergeCell ref="X48:Y48"/>
    <mergeCell ref="AA48:AB48"/>
    <mergeCell ref="AA52:AA55"/>
    <mergeCell ref="AB52:AB55"/>
    <mergeCell ref="L52:L55"/>
    <mergeCell ref="M52:M55"/>
    <mergeCell ref="R52:R55"/>
    <mergeCell ref="V52:V55"/>
    <mergeCell ref="G63:H63"/>
    <mergeCell ref="Q52:Q55"/>
    <mergeCell ref="L63:M63"/>
    <mergeCell ref="Q63:R63"/>
    <mergeCell ref="S48:T48"/>
    <mergeCell ref="V48:W48"/>
    <mergeCell ref="G56:G57"/>
    <mergeCell ref="H56:H57"/>
    <mergeCell ref="L56:L57"/>
    <mergeCell ref="M56:M57"/>
    <mergeCell ref="Q56:Q57"/>
    <mergeCell ref="R56:R57"/>
    <mergeCell ref="V56:V57"/>
  </mergeCells>
  <phoneticPr fontId="35" type="noConversion"/>
  <printOptions horizontalCentered="1"/>
  <pageMargins left="0" right="0" top="0.39370078740157483" bottom="0.19685039370078741" header="0" footer="0"/>
  <pageSetup paperSize="9" scale="93" orientation="landscape" verticalDpi="4294967293" r:id="rId1"/>
  <headerFooter alignWithMargins="0">
    <oddHeader>&amp;C&amp;"Arial,Gras"&amp;11GRILLE D'EVALUATION</oddHeader>
  </headerFooter>
  <rowBreaks count="2" manualBreakCount="2">
    <brk id="22" max="16383" man="1"/>
    <brk id="44" max="27" man="1"/>
  </rowBreaks>
  <colBreaks count="1" manualBreakCount="1">
    <brk id="2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4"/>
  <sheetViews>
    <sheetView showGridLines="0" topLeftCell="A4" workbookViewId="0">
      <selection activeCell="C10" sqref="C10:C15"/>
    </sheetView>
  </sheetViews>
  <sheetFormatPr baseColWidth="10" defaultColWidth="11.28515625" defaultRowHeight="12.75" x14ac:dyDescent="0.2"/>
  <cols>
    <col min="1" max="1" width="9.85546875" style="69" customWidth="1"/>
    <col min="2" max="2" width="19.28515625" style="69" customWidth="1"/>
    <col min="3" max="18" width="7" style="69" customWidth="1"/>
    <col min="19" max="16384" width="11.28515625" style="69"/>
  </cols>
  <sheetData>
    <row r="1" spans="1:28" ht="47.25" customHeight="1" x14ac:dyDescent="0.2">
      <c r="A1" s="109" t="s">
        <v>14</v>
      </c>
      <c r="B1" s="110"/>
      <c r="C1" s="325"/>
      <c r="D1" s="325"/>
      <c r="E1" s="325"/>
      <c r="F1" s="325"/>
      <c r="G1" s="111"/>
      <c r="H1" s="110"/>
      <c r="I1" s="110"/>
      <c r="J1" s="110"/>
      <c r="K1" s="110"/>
      <c r="L1" s="111"/>
      <c r="M1" s="110"/>
      <c r="N1" s="110"/>
      <c r="O1" s="110"/>
      <c r="P1" s="110"/>
      <c r="Q1" s="111"/>
      <c r="R1" s="110"/>
      <c r="S1" s="112"/>
      <c r="T1" s="112"/>
      <c r="U1" s="112"/>
      <c r="V1" s="108"/>
      <c r="W1" s="308" t="s">
        <v>36</v>
      </c>
      <c r="X1" s="301"/>
      <c r="Y1" s="323">
        <f>Infos!$F$3</f>
        <v>0</v>
      </c>
      <c r="Z1" s="301"/>
      <c r="AA1" s="301"/>
      <c r="AB1" s="301"/>
    </row>
    <row r="2" spans="1:28" x14ac:dyDescent="0.2">
      <c r="A2" s="113" t="s">
        <v>15</v>
      </c>
      <c r="B2" s="114"/>
      <c r="C2" s="110"/>
      <c r="D2" s="114"/>
      <c r="E2" s="114"/>
      <c r="F2" s="114"/>
      <c r="G2" s="321" t="s">
        <v>31</v>
      </c>
      <c r="H2" s="322"/>
      <c r="I2" s="324">
        <f>Infos!$B$7</f>
        <v>0</v>
      </c>
      <c r="J2" s="324"/>
      <c r="K2" s="324"/>
      <c r="L2" s="111"/>
      <c r="M2" s="115" t="s">
        <v>32</v>
      </c>
      <c r="N2" s="116"/>
      <c r="O2" s="116"/>
      <c r="P2" s="326">
        <f>Infos!$I$3</f>
        <v>0</v>
      </c>
      <c r="Q2" s="326"/>
      <c r="R2" s="326"/>
      <c r="S2" s="117"/>
      <c r="T2" s="117"/>
      <c r="U2" s="117"/>
      <c r="V2" s="117"/>
      <c r="Y2" s="64"/>
      <c r="AA2" s="105"/>
    </row>
    <row r="3" spans="1:28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6" spans="1:28" ht="27.75" x14ac:dyDescent="0.4">
      <c r="A6" s="118" t="s">
        <v>81</v>
      </c>
      <c r="B6" s="119"/>
      <c r="C6" s="119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</row>
    <row r="8" spans="1:28" x14ac:dyDescent="0.2">
      <c r="A8" s="64"/>
      <c r="B8" s="64"/>
      <c r="C8" s="121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28" ht="36" customHeight="1" x14ac:dyDescent="0.2">
      <c r="A9" s="123" t="s">
        <v>1</v>
      </c>
      <c r="B9" s="123" t="s">
        <v>2</v>
      </c>
      <c r="C9" s="124" t="s">
        <v>80</v>
      </c>
      <c r="D9" s="123">
        <f>Infos!$B10</f>
        <v>0</v>
      </c>
      <c r="E9" s="123">
        <f>Infos!$B11</f>
        <v>0</v>
      </c>
      <c r="F9" s="123">
        <f>Infos!$B12</f>
        <v>0</v>
      </c>
      <c r="G9" s="123">
        <f>Infos!$B13</f>
        <v>0</v>
      </c>
      <c r="H9" s="123">
        <f>Infos!$B14</f>
        <v>0</v>
      </c>
      <c r="I9" s="123">
        <f>Infos!$B15</f>
        <v>0</v>
      </c>
      <c r="J9" s="123">
        <f>Infos!$B16</f>
        <v>0</v>
      </c>
      <c r="K9" s="123">
        <f>Infos!$B17</f>
        <v>0</v>
      </c>
      <c r="L9" s="123">
        <f>Infos!$B18</f>
        <v>0</v>
      </c>
      <c r="M9" s="123">
        <f>Infos!$B19</f>
        <v>0</v>
      </c>
      <c r="N9" s="123">
        <f>Infos!$B20</f>
        <v>0</v>
      </c>
      <c r="O9" s="123">
        <f>Infos!$B21</f>
        <v>0</v>
      </c>
      <c r="P9" s="123">
        <f>Infos!$B22</f>
        <v>0</v>
      </c>
      <c r="Q9" s="123">
        <f>Infos!$B23</f>
        <v>0</v>
      </c>
      <c r="R9" s="123">
        <f>Infos!$B24</f>
        <v>0</v>
      </c>
    </row>
    <row r="10" spans="1:28" ht="20.25" customHeight="1" x14ac:dyDescent="0.2">
      <c r="A10" s="306" t="s">
        <v>25</v>
      </c>
      <c r="B10" s="104" t="s">
        <v>16</v>
      </c>
      <c r="C10" s="185" t="s">
        <v>21</v>
      </c>
      <c r="D10" s="125" t="e">
        <f>IF(Infos!C10="abs","abs",SUM('Transformation des produits'!G5:G7))</f>
        <v>#VALUE!</v>
      </c>
      <c r="E10" s="125" t="e">
        <f>IF(Infos!C11="abs","abs",SUM('Transformation des produits'!L5:L7))</f>
        <v>#VALUE!</v>
      </c>
      <c r="F10" s="125" t="e">
        <f>IF(Infos!C12="abs","abs",SUM('Transformation des produits'!Q5:Q7))</f>
        <v>#VALUE!</v>
      </c>
      <c r="G10" s="125" t="e">
        <f>IF(Infos!C13="abs","abs",SUM('Transformation des produits'!V5:V7))</f>
        <v>#VALUE!</v>
      </c>
      <c r="H10" s="125" t="e">
        <f>IF(Infos!C14="abs","abs",SUM('Transformation des produits'!AA5:AA7))</f>
        <v>#VALUE!</v>
      </c>
      <c r="I10" s="125" t="e">
        <f>IF(Infos!C15="abs","abs",SUM('Transformation des produits'!G27:G29))</f>
        <v>#VALUE!</v>
      </c>
      <c r="J10" s="125" t="e">
        <f>IF(Infos!C16="abs","abs",SUM('Transformation des produits'!L27:L29))</f>
        <v>#VALUE!</v>
      </c>
      <c r="K10" s="125" t="e">
        <f>IF(Infos!C17="abs","abs",SUM('Transformation des produits'!Q27:Q29))</f>
        <v>#VALUE!</v>
      </c>
      <c r="L10" s="125" t="e">
        <f>IF(Infos!C18="abs","abs",SUM('Transformation des produits'!V27:V29))</f>
        <v>#VALUE!</v>
      </c>
      <c r="M10" s="125" t="e">
        <f>IF(Infos!C19="abs","abs",SUM('Transformation des produits'!AA27:AA29))</f>
        <v>#VALUE!</v>
      </c>
      <c r="N10" s="125" t="e">
        <f>IF(Infos!C20="abs","abs",SUM('Transformation des produits'!G49:G51))</f>
        <v>#VALUE!</v>
      </c>
      <c r="O10" s="125" t="e">
        <f>IF(Infos!C21="abs","abs",SUM('Transformation des produits'!L49:L51))</f>
        <v>#VALUE!</v>
      </c>
      <c r="P10" s="125" t="e">
        <f>IF(Infos!C22="abs","abs",SUM('Transformation des produits'!Q49:Q51))</f>
        <v>#VALUE!</v>
      </c>
      <c r="Q10" s="125" t="e">
        <f>IF(Infos!C23="abs","abs",SUM('Transformation des produits'!V49:V51))</f>
        <v>#VALUE!</v>
      </c>
      <c r="R10" s="126" t="e">
        <f>IF(Infos!C24="abs","abs",SUM('Transformation des produits'!AA49:AA51))</f>
        <v>#VALUE!</v>
      </c>
    </row>
    <row r="11" spans="1:28" ht="27.75" customHeight="1" x14ac:dyDescent="0.2">
      <c r="A11" s="306"/>
      <c r="B11" s="127" t="s">
        <v>79</v>
      </c>
      <c r="C11" s="185" t="s">
        <v>21</v>
      </c>
      <c r="D11" s="125" t="e">
        <f>IF(Infos!C10="abs","abs",SUM('Transformation des produits'!G8:G11))</f>
        <v>#VALUE!</v>
      </c>
      <c r="E11" s="125" t="e">
        <f>IF(Infos!C11="abs","abs",SUM('Transformation des produits'!L8:L11))</f>
        <v>#VALUE!</v>
      </c>
      <c r="F11" s="125" t="e">
        <f>IF(Infos!C12="abs","abs",SUM('Transformation des produits'!Q8:Q11))</f>
        <v>#VALUE!</v>
      </c>
      <c r="G11" s="125" t="e">
        <f>IF(Infos!C13="abs","abs",SUM('Transformation des produits'!V8:V11))</f>
        <v>#VALUE!</v>
      </c>
      <c r="H11" s="125" t="e">
        <f>IF(Infos!C14="abs","abs",SUM('Transformation des produits'!AA8:AA11))</f>
        <v>#VALUE!</v>
      </c>
      <c r="I11" s="125" t="e">
        <f>IF(Infos!C15="abs","abs",SUM('Transformation des produits'!G30:G33))</f>
        <v>#VALUE!</v>
      </c>
      <c r="J11" s="125" t="e">
        <f>IF(Infos!C16="abs","abs",SUM('Transformation des produits'!L30:L33))</f>
        <v>#VALUE!</v>
      </c>
      <c r="K11" s="125" t="e">
        <f>IF(Infos!C17="abs","abs",SUM('Transformation des produits'!Q30:Q33))</f>
        <v>#VALUE!</v>
      </c>
      <c r="L11" s="125" t="e">
        <f>IF(Infos!C18="abs","abs",SUM('Transformation des produits'!V30:V33))</f>
        <v>#VALUE!</v>
      </c>
      <c r="M11" s="125" t="e">
        <f>IF(Infos!C19="abs","abs",SUM('Transformation des produits'!AA30:AA33))</f>
        <v>#VALUE!</v>
      </c>
      <c r="N11" s="125" t="e">
        <f>IF(Infos!C20="abs","abs",SUM('Transformation des produits'!G52:G55))</f>
        <v>#VALUE!</v>
      </c>
      <c r="O11" s="125" t="e">
        <f>IF(Infos!C21="abs","abs",SUM('Transformation des produits'!L52:L55))</f>
        <v>#VALUE!</v>
      </c>
      <c r="P11" s="125" t="e">
        <f>IF(Infos!C22="abs","abs",SUM('Transformation des produits'!Q52:Q55))</f>
        <v>#VALUE!</v>
      </c>
      <c r="Q11" s="125" t="e">
        <f>IF(Infos!C23="abs","abs",SUM('Transformation des produits'!V52:V55))</f>
        <v>#VALUE!</v>
      </c>
      <c r="R11" s="126" t="e">
        <f>IF(Infos!C24="abs","abs",SUM('Transformation des produits'!AA52:AA55))</f>
        <v>#VALUE!</v>
      </c>
    </row>
    <row r="12" spans="1:28" ht="19.5" customHeight="1" x14ac:dyDescent="0.2">
      <c r="A12" s="306"/>
      <c r="B12" s="104" t="s">
        <v>22</v>
      </c>
      <c r="C12" s="185" t="s">
        <v>19</v>
      </c>
      <c r="D12" s="125" t="e">
        <f>IF(Infos!C10="abs","abs",SUM('Transformation des produits'!G12:G14))</f>
        <v>#VALUE!</v>
      </c>
      <c r="E12" s="125" t="e">
        <f>IF(Infos!C11="abs","abs",SUM('Transformation des produits'!L12:L14))</f>
        <v>#VALUE!</v>
      </c>
      <c r="F12" s="125" t="e">
        <f>IF(Infos!C12="abs","abs",SUM('Transformation des produits'!Q12:Q14))</f>
        <v>#VALUE!</v>
      </c>
      <c r="G12" s="125" t="e">
        <f>IF(Infos!C13="abs","abs",SUM('Transformation des produits'!V12:V14))</f>
        <v>#VALUE!</v>
      </c>
      <c r="H12" s="125" t="e">
        <f>IF(Infos!C14="abs","abs",SUM('Transformation des produits'!AA12:AA14))</f>
        <v>#VALUE!</v>
      </c>
      <c r="I12" s="125" t="e">
        <f>IF(Infos!C15="abs","abs",SUM('Transformation des produits'!G34:G36))</f>
        <v>#VALUE!</v>
      </c>
      <c r="J12" s="125" t="e">
        <f>IF(Infos!C16="abs","abs",SUM('Transformation des produits'!L34:L36))</f>
        <v>#VALUE!</v>
      </c>
      <c r="K12" s="125" t="e">
        <f>IF(Infos!C17="abs","abs",SUM('Transformation des produits'!Q34:Q36))</f>
        <v>#VALUE!</v>
      </c>
      <c r="L12" s="125" t="e">
        <f>IF(Infos!C18="abs","abs",SUM('Transformation des produits'!V34:V36))</f>
        <v>#VALUE!</v>
      </c>
      <c r="M12" s="125" t="e">
        <f>IF(Infos!C19="abs","abs",SUM('Transformation des produits'!AA34:AA36))</f>
        <v>#VALUE!</v>
      </c>
      <c r="N12" s="125" t="e">
        <f>IF(Infos!C20="abs","abs",SUM('Transformation des produits'!G56:G58))</f>
        <v>#VALUE!</v>
      </c>
      <c r="O12" s="125" t="e">
        <f>IF(Infos!C21="abs","abs",SUM('Transformation des produits'!L56:L58))</f>
        <v>#VALUE!</v>
      </c>
      <c r="P12" s="125" t="e">
        <f>IF(Infos!C22="abs","abs",SUM('Transformation des produits'!Q56:Q58))</f>
        <v>#VALUE!</v>
      </c>
      <c r="Q12" s="125" t="e">
        <f>IF(Infos!C23="abs","abs",SUM('Transformation des produits'!V56:V58))</f>
        <v>#VALUE!</v>
      </c>
      <c r="R12" s="126" t="e">
        <f>IF(Infos!C24="abs","abs",SUM('Transformation des produits'!AA56:AA58))</f>
        <v>#VALUE!</v>
      </c>
    </row>
    <row r="13" spans="1:28" ht="15.75" customHeight="1" x14ac:dyDescent="0.2">
      <c r="A13" s="306"/>
      <c r="B13" s="107" t="s">
        <v>23</v>
      </c>
      <c r="C13" s="185" t="s">
        <v>20</v>
      </c>
      <c r="D13" s="125" t="e">
        <f>IF(Infos!C10="abs","abs",SUM('Transformation des produits'!G15))</f>
        <v>#VALUE!</v>
      </c>
      <c r="E13" s="125" t="e">
        <f>IF(Infos!C11="abs","abs",SUM('Transformation des produits'!L15))</f>
        <v>#VALUE!</v>
      </c>
      <c r="F13" s="125" t="e">
        <f>IF(Infos!C12="abs","abs",SUM('Transformation des produits'!Q15))</f>
        <v>#VALUE!</v>
      </c>
      <c r="G13" s="125" t="e">
        <f>IF(Infos!C13="abs","abs",SUM('Transformation des produits'!V15))</f>
        <v>#VALUE!</v>
      </c>
      <c r="H13" s="125" t="e">
        <f>IF(Infos!C14="abs","abs",SUM('Transformation des produits'!AA15))</f>
        <v>#VALUE!</v>
      </c>
      <c r="I13" s="125" t="e">
        <f>IF(Infos!C15="abs","abs",SUM('Transformation des produits'!G37))</f>
        <v>#VALUE!</v>
      </c>
      <c r="J13" s="125" t="e">
        <f>IF(Infos!C16="abs","abs",SUM('Transformation des produits'!L37))</f>
        <v>#VALUE!</v>
      </c>
      <c r="K13" s="125" t="e">
        <f>IF(Infos!C17="abs","abs",SUM('Transformation des produits'!Q37))</f>
        <v>#VALUE!</v>
      </c>
      <c r="L13" s="125" t="e">
        <f>IF(Infos!C18="abs","abs",SUM('Transformation des produits'!V37))</f>
        <v>#VALUE!</v>
      </c>
      <c r="M13" s="125" t="e">
        <f>IF(Infos!C19="abs","abs",SUM('Transformation des produits'!AA37))</f>
        <v>#VALUE!</v>
      </c>
      <c r="N13" s="125" t="e">
        <f>IF(Infos!C20="abs","abs",SUM('Transformation des produits'!G59))</f>
        <v>#VALUE!</v>
      </c>
      <c r="O13" s="125" t="e">
        <f>IF(Infos!C21="abs","abs",SUM('Transformation des produits'!L59))</f>
        <v>#VALUE!</v>
      </c>
      <c r="P13" s="125" t="e">
        <f>IF(Infos!C22="abs","abs",SUM('Transformation des produits'!Q59))</f>
        <v>#VALUE!</v>
      </c>
      <c r="Q13" s="125" t="e">
        <f>IF(Infos!C23="abs","abs",SUM('Transformation des produits'!V59))</f>
        <v>#VALUE!</v>
      </c>
      <c r="R13" s="126" t="e">
        <f>IF(Infos!C24="abs","abs",SUM('Transformation des produits'!AA59))</f>
        <v>#VALUE!</v>
      </c>
    </row>
    <row r="14" spans="1:28" ht="18.75" customHeight="1" x14ac:dyDescent="0.2">
      <c r="A14" s="80" t="s">
        <v>26</v>
      </c>
      <c r="B14" s="104" t="s">
        <v>9</v>
      </c>
      <c r="C14" s="185" t="s">
        <v>20</v>
      </c>
      <c r="D14" s="125" t="e">
        <f>IF(Infos!C10="abs","abs",'Transformation des produits'!G16)</f>
        <v>#VALUE!</v>
      </c>
      <c r="E14" s="125" t="e">
        <f>IF(Infos!C11="abs","abs",'Transformation des produits'!L16)</f>
        <v>#VALUE!</v>
      </c>
      <c r="F14" s="125" t="e">
        <f>IF(Infos!C12="abs","abs",'Transformation des produits'!Q16)</f>
        <v>#VALUE!</v>
      </c>
      <c r="G14" s="125" t="e">
        <f>IF(Infos!C13="abs","abs",'Transformation des produits'!V16)</f>
        <v>#VALUE!</v>
      </c>
      <c r="H14" s="125" t="e">
        <f>IF(Infos!C14="abs","abs",'Transformation des produits'!AA16)</f>
        <v>#VALUE!</v>
      </c>
      <c r="I14" s="125" t="e">
        <f>IF(Infos!C15="abs","abs",'Transformation des produits'!G38)</f>
        <v>#VALUE!</v>
      </c>
      <c r="J14" s="125" t="e">
        <f>IF(Infos!C16="abs","abs",'Transformation des produits'!L38)</f>
        <v>#VALUE!</v>
      </c>
      <c r="K14" s="125" t="e">
        <f>IF(Infos!C17="abs","abs",'Transformation des produits'!Q38)</f>
        <v>#VALUE!</v>
      </c>
      <c r="L14" s="125" t="e">
        <f>IF(Infos!C18="abs","abs",'Transformation des produits'!V38)</f>
        <v>#VALUE!</v>
      </c>
      <c r="M14" s="125" t="e">
        <f>IF(Infos!C19="abs","abs",'Transformation des produits'!AA38)</f>
        <v>#VALUE!</v>
      </c>
      <c r="N14" s="125" t="e">
        <f>IF(Infos!C20="abs","abs",'Transformation des produits'!G60)</f>
        <v>#VALUE!</v>
      </c>
      <c r="O14" s="125" t="e">
        <f>IF(Infos!C21="abs","abs",'Transformation des produits'!L60)</f>
        <v>#VALUE!</v>
      </c>
      <c r="P14" s="125" t="e">
        <f>IF(Infos!C22="abs","abs",'Transformation des produits'!Q60)</f>
        <v>#VALUE!</v>
      </c>
      <c r="Q14" s="125" t="e">
        <f>IF(Infos!C23="abs","abs",'Transformation des produits'!V60)</f>
        <v>#VALUE!</v>
      </c>
      <c r="R14" s="126" t="e">
        <f>IF(Infos!C24="abs","abs",'Transformation des produits'!AA60)</f>
        <v>#VALUE!</v>
      </c>
    </row>
    <row r="15" spans="1:28" ht="18.75" customHeight="1" x14ac:dyDescent="0.2">
      <c r="A15" s="106" t="s">
        <v>27</v>
      </c>
      <c r="B15" s="104" t="s">
        <v>24</v>
      </c>
      <c r="C15" s="185" t="s">
        <v>19</v>
      </c>
      <c r="D15" s="125" t="e">
        <f>IF(Infos!C10="abs","abs",SUM('Transformation des produits'!G17:G18))</f>
        <v>#VALUE!</v>
      </c>
      <c r="E15" s="125" t="e">
        <f>IF(Infos!C11="abs","abs",SUM('Transformation des produits'!L17:L18))</f>
        <v>#VALUE!</v>
      </c>
      <c r="F15" s="125" t="e">
        <f>IF(Infos!C12="abs","abs",SUM('Transformation des produits'!Q17:Q18))</f>
        <v>#VALUE!</v>
      </c>
      <c r="G15" s="125" t="e">
        <f>IF(Infos!C13="abs","abs",SUM('Transformation des produits'!V17:V18))</f>
        <v>#VALUE!</v>
      </c>
      <c r="H15" s="125" t="e">
        <f>IF(Infos!C14="abs","abs",SUM('Transformation des produits'!AA17:AA18))</f>
        <v>#VALUE!</v>
      </c>
      <c r="I15" s="125" t="e">
        <f>IF(Infos!C15="abs","abs",SUM('Transformation des produits'!G39:G40))</f>
        <v>#VALUE!</v>
      </c>
      <c r="J15" s="125" t="e">
        <f>IF(Infos!C16="abs","abs",SUM('Transformation des produits'!L39:L40))</f>
        <v>#VALUE!</v>
      </c>
      <c r="K15" s="125" t="e">
        <f>IF(Infos!C17="abs","abs",SUM('Transformation des produits'!Q39:Q40))</f>
        <v>#VALUE!</v>
      </c>
      <c r="L15" s="125" t="e">
        <f>IF(Infos!C18="abs","abs",SUM('Transformation des produits'!V39:V40))</f>
        <v>#VALUE!</v>
      </c>
      <c r="M15" s="125" t="e">
        <f>IF(Infos!C19="abs","abs",SUM('Transformation des produits'!AA39:AA40))</f>
        <v>#VALUE!</v>
      </c>
      <c r="N15" s="125" t="e">
        <f>IF(Infos!C20="abs","abs",SUM('Transformation des produits'!G61:G62))</f>
        <v>#VALUE!</v>
      </c>
      <c r="O15" s="125" t="e">
        <f>IF(Infos!C21="abs","abs",SUM('Transformation des produits'!L61:L62))</f>
        <v>#VALUE!</v>
      </c>
      <c r="P15" s="125" t="e">
        <f>IF(Infos!C22="abs","abs",SUM('Transformation des produits'!Q61:Q62))</f>
        <v>#VALUE!</v>
      </c>
      <c r="Q15" s="125" t="e">
        <f>IF(Infos!C23="abs","abs",SUM('Transformation des produits'!V61:V62))</f>
        <v>#VALUE!</v>
      </c>
      <c r="R15" s="126" t="e">
        <f>IF(Infos!C24="abs","abs",SUM('Transformation des produits'!AA61:AA62))</f>
        <v>#VALUE!</v>
      </c>
    </row>
    <row r="16" spans="1:28" ht="18.75" customHeight="1" x14ac:dyDescent="0.2">
      <c r="A16" s="64"/>
      <c r="B16" s="64"/>
      <c r="C16" s="128" t="s">
        <v>28</v>
      </c>
      <c r="D16" s="129" t="e">
        <f>SUM(D10:D15)</f>
        <v>#VALUE!</v>
      </c>
      <c r="E16" s="129" t="e">
        <f t="shared" ref="E16:J16" si="0">SUM(E10:E15)</f>
        <v>#VALUE!</v>
      </c>
      <c r="F16" s="129" t="e">
        <f t="shared" si="0"/>
        <v>#VALUE!</v>
      </c>
      <c r="G16" s="129" t="e">
        <f t="shared" si="0"/>
        <v>#VALUE!</v>
      </c>
      <c r="H16" s="129" t="e">
        <f t="shared" si="0"/>
        <v>#VALUE!</v>
      </c>
      <c r="I16" s="129" t="e">
        <f t="shared" si="0"/>
        <v>#VALUE!</v>
      </c>
      <c r="J16" s="129" t="e">
        <f t="shared" si="0"/>
        <v>#VALUE!</v>
      </c>
      <c r="K16" s="129" t="e">
        <f t="shared" ref="K16" si="1">SUM(K10:K15)</f>
        <v>#VALUE!</v>
      </c>
      <c r="L16" s="129" t="e">
        <f t="shared" ref="L16" si="2">SUM(L10:L15)</f>
        <v>#VALUE!</v>
      </c>
      <c r="M16" s="129" t="e">
        <f t="shared" ref="M16" si="3">SUM(M10:M15)</f>
        <v>#VALUE!</v>
      </c>
      <c r="N16" s="129" t="e">
        <f t="shared" ref="N16" si="4">SUM(N10:N15)</f>
        <v>#VALUE!</v>
      </c>
      <c r="O16" s="129" t="e">
        <f t="shared" ref="O16" si="5">SUM(O10:O15)</f>
        <v>#VALUE!</v>
      </c>
      <c r="P16" s="129" t="e">
        <f t="shared" ref="P16" si="6">SUM(P10:P15)</f>
        <v>#VALUE!</v>
      </c>
      <c r="Q16" s="129" t="e">
        <f t="shared" ref="Q16" si="7">SUM(Q10:Q15)</f>
        <v>#VALUE!</v>
      </c>
      <c r="R16" s="129" t="e">
        <f t="shared" ref="R16" si="8">SUM(R10:R15)</f>
        <v>#VALUE!</v>
      </c>
    </row>
    <row r="17" spans="1:21" ht="18.75" customHeight="1" x14ac:dyDescent="0.2">
      <c r="A17" s="64"/>
      <c r="B17" s="64"/>
      <c r="C17" s="130" t="s">
        <v>19</v>
      </c>
      <c r="D17" s="131" t="e">
        <f>'Transformation des produits'!G20</f>
        <v>#VALUE!</v>
      </c>
      <c r="E17" s="131" t="e">
        <f>'Transformation des produits'!L20</f>
        <v>#VALUE!</v>
      </c>
      <c r="F17" s="131" t="e">
        <f>'Transformation des produits'!Q20</f>
        <v>#VALUE!</v>
      </c>
      <c r="G17" s="131" t="e">
        <f>'Transformation des produits'!V20</f>
        <v>#VALUE!</v>
      </c>
      <c r="H17" s="131" t="e">
        <f>'Transformation des produits'!AA20</f>
        <v>#VALUE!</v>
      </c>
      <c r="I17" s="131" t="e">
        <f>'Transformation des produits'!G42</f>
        <v>#VALUE!</v>
      </c>
      <c r="J17" s="131" t="e">
        <f>'Transformation des produits'!L42</f>
        <v>#VALUE!</v>
      </c>
      <c r="K17" s="131" t="e">
        <f>'Transformation des produits'!Q42</f>
        <v>#VALUE!</v>
      </c>
      <c r="L17" s="131" t="e">
        <f>'Transformation des produits'!V42</f>
        <v>#VALUE!</v>
      </c>
      <c r="M17" s="131" t="e">
        <f>'Transformation des produits'!AA42</f>
        <v>#VALUE!</v>
      </c>
      <c r="N17" s="131" t="e">
        <f>'Transformation des produits'!G64</f>
        <v>#VALUE!</v>
      </c>
      <c r="O17" s="131" t="e">
        <f>'Transformation des produits'!L64</f>
        <v>#VALUE!</v>
      </c>
      <c r="P17" s="131" t="e">
        <f>'Transformation des produits'!Q64</f>
        <v>#VALUE!</v>
      </c>
      <c r="Q17" s="131" t="e">
        <f>'Transformation des produits'!V64</f>
        <v>#VALUE!</v>
      </c>
      <c r="R17" s="131" t="e">
        <f>'Transformation des produits'!AA64</f>
        <v>#VALUE!</v>
      </c>
    </row>
    <row r="20" spans="1:21" x14ac:dyDescent="0.2">
      <c r="A20" s="132" t="s">
        <v>29</v>
      </c>
      <c r="B20" s="133"/>
      <c r="C20" s="133"/>
      <c r="D20" s="103"/>
      <c r="E20" s="133" t="s">
        <v>30</v>
      </c>
      <c r="I20" s="132" t="s">
        <v>29</v>
      </c>
      <c r="J20" s="89"/>
      <c r="M20" s="133"/>
      <c r="N20" s="133" t="s">
        <v>30</v>
      </c>
      <c r="O20" s="103"/>
      <c r="T20" s="105"/>
    </row>
    <row r="21" spans="1:21" x14ac:dyDescent="0.2">
      <c r="A21" s="132"/>
      <c r="B21" s="133"/>
      <c r="C21" s="133"/>
      <c r="D21" s="103"/>
      <c r="E21" s="133"/>
      <c r="I21" s="132"/>
      <c r="J21" s="89"/>
      <c r="M21" s="133"/>
      <c r="N21" s="133"/>
      <c r="O21" s="103"/>
      <c r="T21" s="105"/>
    </row>
    <row r="22" spans="1:21" ht="15" x14ac:dyDescent="0.2">
      <c r="A22" s="134" t="s">
        <v>52</v>
      </c>
      <c r="B22" s="317">
        <f>Infos!$F$15</f>
        <v>0</v>
      </c>
      <c r="C22" s="317"/>
      <c r="D22" s="317"/>
      <c r="E22" s="317"/>
      <c r="F22" s="317"/>
      <c r="G22" s="317"/>
      <c r="H22" s="135"/>
      <c r="I22" s="136" t="s">
        <v>58</v>
      </c>
      <c r="J22" s="318">
        <f>Infos!$F$18</f>
        <v>0</v>
      </c>
      <c r="K22" s="318"/>
      <c r="L22" s="318"/>
      <c r="M22" s="319"/>
      <c r="N22" s="320"/>
      <c r="O22" s="320"/>
      <c r="P22" s="320"/>
      <c r="Q22" s="320"/>
      <c r="R22" s="320"/>
      <c r="S22" s="133"/>
      <c r="T22" s="133"/>
      <c r="U22" s="133"/>
    </row>
    <row r="23" spans="1:21" ht="15" x14ac:dyDescent="0.2">
      <c r="A23" s="134" t="s">
        <v>54</v>
      </c>
      <c r="B23" s="317">
        <f>Infos!$F$16</f>
        <v>0</v>
      </c>
      <c r="C23" s="317"/>
      <c r="D23" s="317"/>
      <c r="E23" s="317"/>
      <c r="F23" s="317"/>
      <c r="G23" s="317"/>
      <c r="H23" s="135"/>
      <c r="I23" s="136" t="s">
        <v>60</v>
      </c>
      <c r="J23" s="318">
        <f>Infos!$F$19</f>
        <v>0</v>
      </c>
      <c r="K23" s="318"/>
      <c r="L23" s="318"/>
      <c r="M23" s="319"/>
      <c r="N23" s="320"/>
      <c r="O23" s="320"/>
      <c r="P23" s="320"/>
      <c r="Q23" s="320"/>
      <c r="R23" s="320"/>
      <c r="S23" s="133"/>
      <c r="T23" s="133"/>
      <c r="U23" s="133"/>
    </row>
    <row r="24" spans="1:21" ht="15" x14ac:dyDescent="0.2">
      <c r="A24" s="134" t="s">
        <v>56</v>
      </c>
      <c r="B24" s="317">
        <f>Infos!$F$17</f>
        <v>0</v>
      </c>
      <c r="C24" s="317"/>
      <c r="D24" s="317"/>
      <c r="E24" s="317"/>
      <c r="F24" s="317"/>
      <c r="G24" s="317"/>
      <c r="H24" s="135"/>
      <c r="I24" s="136" t="s">
        <v>62</v>
      </c>
      <c r="J24" s="318">
        <f>Infos!$F$20</f>
        <v>0</v>
      </c>
      <c r="K24" s="318"/>
      <c r="L24" s="318"/>
      <c r="M24" s="319"/>
      <c r="N24" s="320"/>
      <c r="O24" s="320"/>
      <c r="P24" s="320"/>
      <c r="Q24" s="320"/>
      <c r="R24" s="320"/>
      <c r="S24" s="133"/>
      <c r="T24" s="133"/>
      <c r="U24" s="133"/>
    </row>
  </sheetData>
  <sheetProtection algorithmName="SHA-512" hashValue="2T6fNBdnuexchCfbrjG5o+n/cVwb5GSLT9LxhUFHHCokSdH0t508VOPu3//dq96ddq/Gp3+Fp0NPKa+0951EKA==" saltValue="emLLWX0C5tzwSVDsOgJPtw==" spinCount="100000" sheet="1" selectLockedCells="1"/>
  <mergeCells count="19">
    <mergeCell ref="G2:H2"/>
    <mergeCell ref="A10:A13"/>
    <mergeCell ref="W1:X1"/>
    <mergeCell ref="Y1:AB1"/>
    <mergeCell ref="I2:K2"/>
    <mergeCell ref="C1:F1"/>
    <mergeCell ref="P2:R2"/>
    <mergeCell ref="N22:R22"/>
    <mergeCell ref="N23:R23"/>
    <mergeCell ref="N24:R24"/>
    <mergeCell ref="D24:G24"/>
    <mergeCell ref="D23:G23"/>
    <mergeCell ref="B22:C22"/>
    <mergeCell ref="B23:C23"/>
    <mergeCell ref="B24:C24"/>
    <mergeCell ref="D22:G22"/>
    <mergeCell ref="J22:M22"/>
    <mergeCell ref="J23:M23"/>
    <mergeCell ref="J24:M24"/>
  </mergeCells>
  <conditionalFormatting sqref="D10:R17">
    <cfRule type="containsErrors" dxfId="3" priority="3">
      <formula>ISERROR(D10)</formula>
    </cfRule>
  </conditionalFormatting>
  <conditionalFormatting sqref="D9:R9">
    <cfRule type="cellIs" dxfId="2" priority="2" operator="equal">
      <formula>0</formula>
    </cfRule>
  </conditionalFormatting>
  <conditionalFormatting sqref="P2">
    <cfRule type="cellIs" dxfId="1" priority="1" operator="equal">
      <formula>0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60"/>
  <sheetViews>
    <sheetView showGridLines="0" workbookViewId="0">
      <selection activeCell="B9" sqref="B9:H60"/>
    </sheetView>
  </sheetViews>
  <sheetFormatPr baseColWidth="10" defaultColWidth="11.28515625" defaultRowHeight="12.75" x14ac:dyDescent="0.2"/>
  <cols>
    <col min="1" max="1" width="3.85546875" style="69" customWidth="1"/>
    <col min="2" max="7" width="11.28515625" style="69"/>
    <col min="8" max="8" width="12.7109375" style="69" customWidth="1"/>
    <col min="9" max="9" width="4.28515625" style="69" customWidth="1"/>
    <col min="10" max="16384" width="11.28515625" style="69"/>
  </cols>
  <sheetData>
    <row r="1" spans="1:10" ht="15.75" x14ac:dyDescent="0.25">
      <c r="A1" s="336" t="s">
        <v>75</v>
      </c>
      <c r="B1" s="336"/>
      <c r="C1" s="336"/>
      <c r="D1" s="336"/>
      <c r="E1" s="336"/>
      <c r="F1" s="336"/>
      <c r="G1" s="336"/>
      <c r="H1" s="336"/>
      <c r="I1" s="336"/>
    </row>
    <row r="3" spans="1:10" x14ac:dyDescent="0.2">
      <c r="A3" s="301" t="str">
        <f>Infos!B5</f>
        <v>CAP BOUCHER</v>
      </c>
      <c r="B3" s="301"/>
      <c r="C3" s="301"/>
      <c r="D3" s="301"/>
      <c r="E3" s="301"/>
      <c r="F3" s="301"/>
      <c r="G3" s="301"/>
      <c r="H3" s="301"/>
      <c r="I3" s="301"/>
      <c r="J3" s="137"/>
    </row>
    <row r="4" spans="1:10" x14ac:dyDescent="0.2">
      <c r="A4" s="301">
        <f>Infos!I3</f>
        <v>0</v>
      </c>
      <c r="B4" s="301"/>
      <c r="C4" s="301"/>
      <c r="D4" s="301"/>
      <c r="E4" s="301"/>
      <c r="F4" s="301"/>
      <c r="G4" s="301"/>
      <c r="H4" s="301"/>
      <c r="I4" s="301"/>
      <c r="J4" s="137"/>
    </row>
    <row r="5" spans="1:10" x14ac:dyDescent="0.2">
      <c r="A5" s="337">
        <f>Infos!B7</f>
        <v>0</v>
      </c>
      <c r="B5" s="337"/>
      <c r="C5" s="337"/>
      <c r="D5" s="337"/>
      <c r="E5" s="337"/>
      <c r="F5" s="337"/>
      <c r="G5" s="337"/>
      <c r="H5" s="337"/>
      <c r="I5" s="337"/>
      <c r="J5" s="138"/>
    </row>
    <row r="6" spans="1:10" x14ac:dyDescent="0.2">
      <c r="A6" s="301">
        <f>Infos!I5</f>
        <v>0</v>
      </c>
      <c r="B6" s="301"/>
      <c r="C6" s="301"/>
      <c r="D6" s="301"/>
      <c r="E6" s="301"/>
      <c r="F6" s="301"/>
      <c r="G6" s="301"/>
      <c r="H6" s="301"/>
      <c r="I6" s="301"/>
      <c r="J6" s="137"/>
    </row>
    <row r="7" spans="1:10" x14ac:dyDescent="0.2">
      <c r="A7" s="301">
        <f>Infos!H19</f>
        <v>0</v>
      </c>
      <c r="B7" s="301"/>
      <c r="C7" s="301"/>
      <c r="D7" s="301"/>
      <c r="E7" s="301"/>
      <c r="F7" s="301"/>
      <c r="G7" s="301"/>
      <c r="H7" s="301"/>
      <c r="I7" s="301"/>
      <c r="J7" s="137"/>
    </row>
    <row r="9" spans="1:10" x14ac:dyDescent="0.2">
      <c r="B9" s="327"/>
      <c r="C9" s="328"/>
      <c r="D9" s="328"/>
      <c r="E9" s="328"/>
      <c r="F9" s="328"/>
      <c r="G9" s="328"/>
      <c r="H9" s="329"/>
    </row>
    <row r="10" spans="1:10" x14ac:dyDescent="0.2">
      <c r="B10" s="330"/>
      <c r="C10" s="331"/>
      <c r="D10" s="331"/>
      <c r="E10" s="331"/>
      <c r="F10" s="331"/>
      <c r="G10" s="331"/>
      <c r="H10" s="332"/>
    </row>
    <row r="11" spans="1:10" x14ac:dyDescent="0.2">
      <c r="B11" s="330"/>
      <c r="C11" s="331"/>
      <c r="D11" s="331"/>
      <c r="E11" s="331"/>
      <c r="F11" s="331"/>
      <c r="G11" s="331"/>
      <c r="H11" s="332"/>
    </row>
    <row r="12" spans="1:10" x14ac:dyDescent="0.2">
      <c r="B12" s="330"/>
      <c r="C12" s="331"/>
      <c r="D12" s="331"/>
      <c r="E12" s="331"/>
      <c r="F12" s="331"/>
      <c r="G12" s="331"/>
      <c r="H12" s="332"/>
    </row>
    <row r="13" spans="1:10" x14ac:dyDescent="0.2">
      <c r="B13" s="330"/>
      <c r="C13" s="331"/>
      <c r="D13" s="331"/>
      <c r="E13" s="331"/>
      <c r="F13" s="331"/>
      <c r="G13" s="331"/>
      <c r="H13" s="332"/>
    </row>
    <row r="14" spans="1:10" x14ac:dyDescent="0.2">
      <c r="B14" s="330"/>
      <c r="C14" s="331"/>
      <c r="D14" s="331"/>
      <c r="E14" s="331"/>
      <c r="F14" s="331"/>
      <c r="G14" s="331"/>
      <c r="H14" s="332"/>
    </row>
    <row r="15" spans="1:10" x14ac:dyDescent="0.2">
      <c r="B15" s="330"/>
      <c r="C15" s="331"/>
      <c r="D15" s="331"/>
      <c r="E15" s="331"/>
      <c r="F15" s="331"/>
      <c r="G15" s="331"/>
      <c r="H15" s="332"/>
    </row>
    <row r="16" spans="1:10" x14ac:dyDescent="0.2">
      <c r="B16" s="330"/>
      <c r="C16" s="331"/>
      <c r="D16" s="331"/>
      <c r="E16" s="331"/>
      <c r="F16" s="331"/>
      <c r="G16" s="331"/>
      <c r="H16" s="332"/>
    </row>
    <row r="17" spans="2:8" x14ac:dyDescent="0.2">
      <c r="B17" s="330"/>
      <c r="C17" s="331"/>
      <c r="D17" s="331"/>
      <c r="E17" s="331"/>
      <c r="F17" s="331"/>
      <c r="G17" s="331"/>
      <c r="H17" s="332"/>
    </row>
    <row r="18" spans="2:8" x14ac:dyDescent="0.2">
      <c r="B18" s="330"/>
      <c r="C18" s="331"/>
      <c r="D18" s="331"/>
      <c r="E18" s="331"/>
      <c r="F18" s="331"/>
      <c r="G18" s="331"/>
      <c r="H18" s="332"/>
    </row>
    <row r="19" spans="2:8" x14ac:dyDescent="0.2">
      <c r="B19" s="330"/>
      <c r="C19" s="331"/>
      <c r="D19" s="331"/>
      <c r="E19" s="331"/>
      <c r="F19" s="331"/>
      <c r="G19" s="331"/>
      <c r="H19" s="332"/>
    </row>
    <row r="20" spans="2:8" x14ac:dyDescent="0.2">
      <c r="B20" s="330"/>
      <c r="C20" s="331"/>
      <c r="D20" s="331"/>
      <c r="E20" s="331"/>
      <c r="F20" s="331"/>
      <c r="G20" s="331"/>
      <c r="H20" s="332"/>
    </row>
    <row r="21" spans="2:8" x14ac:dyDescent="0.2">
      <c r="B21" s="330"/>
      <c r="C21" s="331"/>
      <c r="D21" s="331"/>
      <c r="E21" s="331"/>
      <c r="F21" s="331"/>
      <c r="G21" s="331"/>
      <c r="H21" s="332"/>
    </row>
    <row r="22" spans="2:8" x14ac:dyDescent="0.2">
      <c r="B22" s="330"/>
      <c r="C22" s="331"/>
      <c r="D22" s="331"/>
      <c r="E22" s="331"/>
      <c r="F22" s="331"/>
      <c r="G22" s="331"/>
      <c r="H22" s="332"/>
    </row>
    <row r="23" spans="2:8" x14ac:dyDescent="0.2">
      <c r="B23" s="330"/>
      <c r="C23" s="331"/>
      <c r="D23" s="331"/>
      <c r="E23" s="331"/>
      <c r="F23" s="331"/>
      <c r="G23" s="331"/>
      <c r="H23" s="332"/>
    </row>
    <row r="24" spans="2:8" x14ac:dyDescent="0.2">
      <c r="B24" s="330"/>
      <c r="C24" s="331"/>
      <c r="D24" s="331"/>
      <c r="E24" s="331"/>
      <c r="F24" s="331"/>
      <c r="G24" s="331"/>
      <c r="H24" s="332"/>
    </row>
    <row r="25" spans="2:8" x14ac:dyDescent="0.2">
      <c r="B25" s="330"/>
      <c r="C25" s="331"/>
      <c r="D25" s="331"/>
      <c r="E25" s="331"/>
      <c r="F25" s="331"/>
      <c r="G25" s="331"/>
      <c r="H25" s="332"/>
    </row>
    <row r="26" spans="2:8" x14ac:dyDescent="0.2">
      <c r="B26" s="330"/>
      <c r="C26" s="331"/>
      <c r="D26" s="331"/>
      <c r="E26" s="331"/>
      <c r="F26" s="331"/>
      <c r="G26" s="331"/>
      <c r="H26" s="332"/>
    </row>
    <row r="27" spans="2:8" x14ac:dyDescent="0.2">
      <c r="B27" s="330"/>
      <c r="C27" s="331"/>
      <c r="D27" s="331"/>
      <c r="E27" s="331"/>
      <c r="F27" s="331"/>
      <c r="G27" s="331"/>
      <c r="H27" s="332"/>
    </row>
    <row r="28" spans="2:8" x14ac:dyDescent="0.2">
      <c r="B28" s="330"/>
      <c r="C28" s="331"/>
      <c r="D28" s="331"/>
      <c r="E28" s="331"/>
      <c r="F28" s="331"/>
      <c r="G28" s="331"/>
      <c r="H28" s="332"/>
    </row>
    <row r="29" spans="2:8" x14ac:dyDescent="0.2">
      <c r="B29" s="330"/>
      <c r="C29" s="331"/>
      <c r="D29" s="331"/>
      <c r="E29" s="331"/>
      <c r="F29" s="331"/>
      <c r="G29" s="331"/>
      <c r="H29" s="332"/>
    </row>
    <row r="30" spans="2:8" x14ac:dyDescent="0.2">
      <c r="B30" s="330"/>
      <c r="C30" s="331"/>
      <c r="D30" s="331"/>
      <c r="E30" s="331"/>
      <c r="F30" s="331"/>
      <c r="G30" s="331"/>
      <c r="H30" s="332"/>
    </row>
    <row r="31" spans="2:8" x14ac:dyDescent="0.2">
      <c r="B31" s="330"/>
      <c r="C31" s="331"/>
      <c r="D31" s="331"/>
      <c r="E31" s="331"/>
      <c r="F31" s="331"/>
      <c r="G31" s="331"/>
      <c r="H31" s="332"/>
    </row>
    <row r="32" spans="2:8" x14ac:dyDescent="0.2">
      <c r="B32" s="330"/>
      <c r="C32" s="331"/>
      <c r="D32" s="331"/>
      <c r="E32" s="331"/>
      <c r="F32" s="331"/>
      <c r="G32" s="331"/>
      <c r="H32" s="332"/>
    </row>
    <row r="33" spans="2:8" x14ac:dyDescent="0.2">
      <c r="B33" s="330"/>
      <c r="C33" s="331"/>
      <c r="D33" s="331"/>
      <c r="E33" s="331"/>
      <c r="F33" s="331"/>
      <c r="G33" s="331"/>
      <c r="H33" s="332"/>
    </row>
    <row r="34" spans="2:8" x14ac:dyDescent="0.2">
      <c r="B34" s="330"/>
      <c r="C34" s="331"/>
      <c r="D34" s="331"/>
      <c r="E34" s="331"/>
      <c r="F34" s="331"/>
      <c r="G34" s="331"/>
      <c r="H34" s="332"/>
    </row>
    <row r="35" spans="2:8" x14ac:dyDescent="0.2">
      <c r="B35" s="330"/>
      <c r="C35" s="331"/>
      <c r="D35" s="331"/>
      <c r="E35" s="331"/>
      <c r="F35" s="331"/>
      <c r="G35" s="331"/>
      <c r="H35" s="332"/>
    </row>
    <row r="36" spans="2:8" x14ac:dyDescent="0.2">
      <c r="B36" s="330"/>
      <c r="C36" s="331"/>
      <c r="D36" s="331"/>
      <c r="E36" s="331"/>
      <c r="F36" s="331"/>
      <c r="G36" s="331"/>
      <c r="H36" s="332"/>
    </row>
    <row r="37" spans="2:8" x14ac:dyDescent="0.2">
      <c r="B37" s="330"/>
      <c r="C37" s="331"/>
      <c r="D37" s="331"/>
      <c r="E37" s="331"/>
      <c r="F37" s="331"/>
      <c r="G37" s="331"/>
      <c r="H37" s="332"/>
    </row>
    <row r="38" spans="2:8" x14ac:dyDescent="0.2">
      <c r="B38" s="330"/>
      <c r="C38" s="331"/>
      <c r="D38" s="331"/>
      <c r="E38" s="331"/>
      <c r="F38" s="331"/>
      <c r="G38" s="331"/>
      <c r="H38" s="332"/>
    </row>
    <row r="39" spans="2:8" x14ac:dyDescent="0.2">
      <c r="B39" s="330"/>
      <c r="C39" s="331"/>
      <c r="D39" s="331"/>
      <c r="E39" s="331"/>
      <c r="F39" s="331"/>
      <c r="G39" s="331"/>
      <c r="H39" s="332"/>
    </row>
    <row r="40" spans="2:8" x14ac:dyDescent="0.2">
      <c r="B40" s="330"/>
      <c r="C40" s="331"/>
      <c r="D40" s="331"/>
      <c r="E40" s="331"/>
      <c r="F40" s="331"/>
      <c r="G40" s="331"/>
      <c r="H40" s="332"/>
    </row>
    <row r="41" spans="2:8" x14ac:dyDescent="0.2">
      <c r="B41" s="330"/>
      <c r="C41" s="331"/>
      <c r="D41" s="331"/>
      <c r="E41" s="331"/>
      <c r="F41" s="331"/>
      <c r="G41" s="331"/>
      <c r="H41" s="332"/>
    </row>
    <row r="42" spans="2:8" x14ac:dyDescent="0.2">
      <c r="B42" s="330"/>
      <c r="C42" s="331"/>
      <c r="D42" s="331"/>
      <c r="E42" s="331"/>
      <c r="F42" s="331"/>
      <c r="G42" s="331"/>
      <c r="H42" s="332"/>
    </row>
    <row r="43" spans="2:8" x14ac:dyDescent="0.2">
      <c r="B43" s="330"/>
      <c r="C43" s="331"/>
      <c r="D43" s="331"/>
      <c r="E43" s="331"/>
      <c r="F43" s="331"/>
      <c r="G43" s="331"/>
      <c r="H43" s="332"/>
    </row>
    <row r="44" spans="2:8" x14ac:dyDescent="0.2">
      <c r="B44" s="330"/>
      <c r="C44" s="331"/>
      <c r="D44" s="331"/>
      <c r="E44" s="331"/>
      <c r="F44" s="331"/>
      <c r="G44" s="331"/>
      <c r="H44" s="332"/>
    </row>
    <row r="45" spans="2:8" x14ac:dyDescent="0.2">
      <c r="B45" s="330"/>
      <c r="C45" s="331"/>
      <c r="D45" s="331"/>
      <c r="E45" s="331"/>
      <c r="F45" s="331"/>
      <c r="G45" s="331"/>
      <c r="H45" s="332"/>
    </row>
    <row r="46" spans="2:8" x14ac:dyDescent="0.2">
      <c r="B46" s="330"/>
      <c r="C46" s="331"/>
      <c r="D46" s="331"/>
      <c r="E46" s="331"/>
      <c r="F46" s="331"/>
      <c r="G46" s="331"/>
      <c r="H46" s="332"/>
    </row>
    <row r="47" spans="2:8" x14ac:dyDescent="0.2">
      <c r="B47" s="330"/>
      <c r="C47" s="331"/>
      <c r="D47" s="331"/>
      <c r="E47" s="331"/>
      <c r="F47" s="331"/>
      <c r="G47" s="331"/>
      <c r="H47" s="332"/>
    </row>
    <row r="48" spans="2:8" x14ac:dyDescent="0.2">
      <c r="B48" s="330"/>
      <c r="C48" s="331"/>
      <c r="D48" s="331"/>
      <c r="E48" s="331"/>
      <c r="F48" s="331"/>
      <c r="G48" s="331"/>
      <c r="H48" s="332"/>
    </row>
    <row r="49" spans="2:8" x14ac:dyDescent="0.2">
      <c r="B49" s="330"/>
      <c r="C49" s="331"/>
      <c r="D49" s="331"/>
      <c r="E49" s="331"/>
      <c r="F49" s="331"/>
      <c r="G49" s="331"/>
      <c r="H49" s="332"/>
    </row>
    <row r="50" spans="2:8" x14ac:dyDescent="0.2">
      <c r="B50" s="330"/>
      <c r="C50" s="331"/>
      <c r="D50" s="331"/>
      <c r="E50" s="331"/>
      <c r="F50" s="331"/>
      <c r="G50" s="331"/>
      <c r="H50" s="332"/>
    </row>
    <row r="51" spans="2:8" x14ac:dyDescent="0.2">
      <c r="B51" s="330"/>
      <c r="C51" s="331"/>
      <c r="D51" s="331"/>
      <c r="E51" s="331"/>
      <c r="F51" s="331"/>
      <c r="G51" s="331"/>
      <c r="H51" s="332"/>
    </row>
    <row r="52" spans="2:8" x14ac:dyDescent="0.2">
      <c r="B52" s="330"/>
      <c r="C52" s="331"/>
      <c r="D52" s="331"/>
      <c r="E52" s="331"/>
      <c r="F52" s="331"/>
      <c r="G52" s="331"/>
      <c r="H52" s="332"/>
    </row>
    <row r="53" spans="2:8" x14ac:dyDescent="0.2">
      <c r="B53" s="330"/>
      <c r="C53" s="331"/>
      <c r="D53" s="331"/>
      <c r="E53" s="331"/>
      <c r="F53" s="331"/>
      <c r="G53" s="331"/>
      <c r="H53" s="332"/>
    </row>
    <row r="54" spans="2:8" x14ac:dyDescent="0.2">
      <c r="B54" s="330"/>
      <c r="C54" s="331"/>
      <c r="D54" s="331"/>
      <c r="E54" s="331"/>
      <c r="F54" s="331"/>
      <c r="G54" s="331"/>
      <c r="H54" s="332"/>
    </row>
    <row r="55" spans="2:8" x14ac:dyDescent="0.2">
      <c r="B55" s="330"/>
      <c r="C55" s="331"/>
      <c r="D55" s="331"/>
      <c r="E55" s="331"/>
      <c r="F55" s="331"/>
      <c r="G55" s="331"/>
      <c r="H55" s="332"/>
    </row>
    <row r="56" spans="2:8" x14ac:dyDescent="0.2">
      <c r="B56" s="330"/>
      <c r="C56" s="331"/>
      <c r="D56" s="331"/>
      <c r="E56" s="331"/>
      <c r="F56" s="331"/>
      <c r="G56" s="331"/>
      <c r="H56" s="332"/>
    </row>
    <row r="57" spans="2:8" x14ac:dyDescent="0.2">
      <c r="B57" s="330"/>
      <c r="C57" s="331"/>
      <c r="D57" s="331"/>
      <c r="E57" s="331"/>
      <c r="F57" s="331"/>
      <c r="G57" s="331"/>
      <c r="H57" s="332"/>
    </row>
    <row r="58" spans="2:8" x14ac:dyDescent="0.2">
      <c r="B58" s="330"/>
      <c r="C58" s="331"/>
      <c r="D58" s="331"/>
      <c r="E58" s="331"/>
      <c r="F58" s="331"/>
      <c r="G58" s="331"/>
      <c r="H58" s="332"/>
    </row>
    <row r="59" spans="2:8" x14ac:dyDescent="0.2">
      <c r="B59" s="330"/>
      <c r="C59" s="331"/>
      <c r="D59" s="331"/>
      <c r="E59" s="331"/>
      <c r="F59" s="331"/>
      <c r="G59" s="331"/>
      <c r="H59" s="332"/>
    </row>
    <row r="60" spans="2:8" x14ac:dyDescent="0.2">
      <c r="B60" s="333"/>
      <c r="C60" s="334"/>
      <c r="D60" s="334"/>
      <c r="E60" s="334"/>
      <c r="F60" s="334"/>
      <c r="G60" s="334"/>
      <c r="H60" s="335"/>
    </row>
  </sheetData>
  <mergeCells count="7">
    <mergeCell ref="B9:H60"/>
    <mergeCell ref="A1:I1"/>
    <mergeCell ref="A3:I3"/>
    <mergeCell ref="A4:I4"/>
    <mergeCell ref="A5:I5"/>
    <mergeCell ref="A6:I6"/>
    <mergeCell ref="A7:I7"/>
  </mergeCells>
  <phoneticPr fontId="35" type="noConversion"/>
  <conditionalFormatting sqref="A4:A7 J4:J7">
    <cfRule type="cellIs" dxfId="0" priority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Infos</vt:lpstr>
      <vt:lpstr>Transformation des produits</vt:lpstr>
      <vt:lpstr>Grille Jury</vt:lpstr>
      <vt:lpstr>Grille récapitulative</vt:lpstr>
      <vt:lpstr>Remarques</vt:lpstr>
      <vt:lpstr>'Grille Jury'!Zone_d_impression</vt:lpstr>
      <vt:lpstr>'Transformation des produits'!Zone_d_impression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2014-06-29T09:14:50Z</cp:lastPrinted>
  <dcterms:created xsi:type="dcterms:W3CDTF">2007-05-21T10:34:03Z</dcterms:created>
  <dcterms:modified xsi:type="dcterms:W3CDTF">2023-05-15T21:12:09Z</dcterms:modified>
</cp:coreProperties>
</file>